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N 2020-B\AMIF\"/>
    </mc:Choice>
  </mc:AlternateContent>
  <bookViews>
    <workbookView xWindow="0" yWindow="0" windowWidth="20490" windowHeight="7545" tabRatio="825"/>
  </bookViews>
  <sheets>
    <sheet name="Aloita tästä" sheetId="80" r:id="rId1"/>
    <sheet name="Hakija" sheetId="1" r:id="rId2"/>
    <sheet name="Hankesuunnitelma" sheetId="2" r:id="rId3"/>
    <sheet name="Indikaattorit" sheetId="82" r:id="rId4"/>
    <sheet name="Aikataulu" sheetId="4" r:id="rId5"/>
    <sheet name="Hankinnat" sheetId="13" r:id="rId6"/>
    <sheet name="Liitteet" sheetId="9" r:id="rId7"/>
    <sheet name="Budj perustiedot" sheetId="16" r:id="rId8"/>
    <sheet name="Henkilöstökulut" sheetId="17" r:id="rId9"/>
    <sheet name="Tavoite 1 Toiminto 1" sheetId="18" r:id="rId10"/>
    <sheet name="Tavoite 1 Toiminto 2" sheetId="49" r:id="rId11"/>
    <sheet name="Tavoite 1 Toiminto 3" sheetId="50" r:id="rId12"/>
    <sheet name="Tavoite 2 Toiminto 1" sheetId="54" r:id="rId13"/>
    <sheet name="Tavoite 2 Toiminto 2" sheetId="55" r:id="rId14"/>
    <sheet name="Tavoite 2 Toiminto 3" sheetId="56" r:id="rId15"/>
    <sheet name="Tavoite 3 Toiminto 1" sheetId="57" r:id="rId16"/>
    <sheet name="Tavoite 3 Toiminto 2" sheetId="58" r:id="rId17"/>
    <sheet name="Tavoite 3 Toiminto 3" sheetId="59" r:id="rId18"/>
    <sheet name="Tavoite 4 Toiminto 1" sheetId="60" r:id="rId19"/>
    <sheet name="Tavoite 4 Toiminto 2" sheetId="61" r:id="rId20"/>
    <sheet name="Tavoite 4 Toiminto 3" sheetId="62" r:id="rId21"/>
    <sheet name="Muut kustannukset" sheetId="23" r:id="rId22"/>
    <sheet name="Rahoitus" sheetId="24" r:id="rId23"/>
    <sheet name="Yhteenveto" sheetId="25" r:id="rId24"/>
    <sheet name="Ennakot" sheetId="26" r:id="rId25"/>
    <sheet name="Allekirjoitus" sheetId="15" r:id="rId26"/>
  </sheets>
  <definedNames>
    <definedName name="N_EUrahoitusosuus">'Budj perustiedot'!$C$21</definedName>
    <definedName name="N_HakijanNimi">Hakija!$A$36</definedName>
    <definedName name="N_HakijanNimiEN">Hakija!$A$38</definedName>
    <definedName name="N_HankkeenNimi">Hankesuunnitelma!$A$13</definedName>
    <definedName name="N_HankkeenNimiEN">Hankesuunnitelma!$A$15</definedName>
    <definedName name="N_JärjestönRekisteröintinumero">Hakija!$A$42</definedName>
    <definedName name="N_JärjestönRekisteröintipäivä">Hakija!$A$40</definedName>
    <definedName name="N_KansallinenTavoiteNumeroJaNimi">Hankesuunnitelma!$D$10</definedName>
    <definedName name="N_Katuosoite">Hakija!$A$46</definedName>
    <definedName name="N_Postinumero">Hakija!$A$48</definedName>
    <definedName name="N_Postitoimipaikka">Hakija!$F$48</definedName>
    <definedName name="N_ProsenttimääräinenKustannusmalli">'Budj perustiedot'!$C$17</definedName>
    <definedName name="N_SisältääköArvonlisäveroa">'Budj perustiedot'!$C$14</definedName>
    <definedName name="N_Sähköposti">Hakija!$A$50</definedName>
    <definedName name="N_Tavoite1">Hankesuunnitelma!$A$47</definedName>
    <definedName name="N_Tavoite1Toiminto1">Hankesuunnitelma!$A$49</definedName>
    <definedName name="N_Tavoite1Toiminto1Kuvaus">Hankesuunnitelma!$A$51</definedName>
    <definedName name="N_Tavoite1Toiminto1Tulostavoite">Hankesuunnitelma!$A$53</definedName>
    <definedName name="N_Tavoite1Toiminto2">Hankesuunnitelma!$A$55</definedName>
    <definedName name="N_Tavoite1Toiminto2Kuvaus">Hankesuunnitelma!$A$57</definedName>
    <definedName name="N_Tavoite1Toiminto2Tulostavoite">Hankesuunnitelma!$A$59</definedName>
    <definedName name="N_Tavoite1Toiminto3">Hankesuunnitelma!$A$61</definedName>
    <definedName name="N_Tavoite1Toiminto3Kuvaus">Hankesuunnitelma!$A$63</definedName>
    <definedName name="N_Tavoite1Toiminto3Tulostavoite">Hankesuunnitelma!$A$65</definedName>
    <definedName name="N_Tavoite2">Hankesuunnitelma!$A$68</definedName>
    <definedName name="N_Tavoite2Toiminto1">Hankesuunnitelma!$A$70</definedName>
    <definedName name="N_Tavoite2Toiminto1Kuvaus">Hankesuunnitelma!$A$72</definedName>
    <definedName name="N_Tavoite2Toiminto1Tulostavoite">Hankesuunnitelma!$A$74</definedName>
    <definedName name="N_Tavoite2Toiminto2">Hankesuunnitelma!$A$76</definedName>
    <definedName name="N_Tavoite2Toiminto2Kuvaus">Hankesuunnitelma!$A$78</definedName>
    <definedName name="N_Tavoite2Toiminto2Tulostavoite">Hankesuunnitelma!$A$80</definedName>
    <definedName name="N_Tavoite2Toiminto3">Hankesuunnitelma!$A$82</definedName>
    <definedName name="N_Tavoite2Toiminto3Kuvaus">Hankesuunnitelma!$A$84</definedName>
    <definedName name="N_Tavoite2Toiminto3Tulostavoite">Hankesuunnitelma!$A$86</definedName>
    <definedName name="N_Tavoite3">Hankesuunnitelma!$A$89</definedName>
    <definedName name="N_Tavoite3Toiminto1">Hankesuunnitelma!$A$91</definedName>
    <definedName name="N_Tavoite3Toiminto1Kuvaus">Hankesuunnitelma!$A$93</definedName>
    <definedName name="N_Tavoite3Toiminto1Tulostavoite">Hankesuunnitelma!$A$95</definedName>
    <definedName name="N_Tavoite3Toiminto2">Hankesuunnitelma!$A$97</definedName>
    <definedName name="N_Tavoite3Toiminto2Kuvaus">Hankesuunnitelma!$A$99</definedName>
    <definedName name="N_Tavoite3Toiminto2Tulostavoite">Hankesuunnitelma!$A$101</definedName>
    <definedName name="N_Tavoite3Toiminto3">Hankesuunnitelma!$A$103</definedName>
    <definedName name="N_Tavoite3Toiminto3Kuvaus">Hankesuunnitelma!$A$105</definedName>
    <definedName name="N_Tavoite3Toiminto3Tulostavoite">Hankesuunnitelma!$A$107</definedName>
    <definedName name="N_Tavoite4">Hankesuunnitelma!$A$110</definedName>
    <definedName name="N_Tavoite4Toiminto1">Hankesuunnitelma!$A$112</definedName>
    <definedName name="N_Tavoite4Toiminto1Kuvaus">Hankesuunnitelma!$A$114</definedName>
    <definedName name="N_Tavoite4Toiminto1Tulostavoite">Hankesuunnitelma!$A$116</definedName>
    <definedName name="N_Tavoite4Toiminto2">Hankesuunnitelma!$A$118</definedName>
    <definedName name="N_Tavoite4Toiminto2Kuvaus">Hankesuunnitelma!$A$120</definedName>
    <definedName name="N_Tavoite4Toiminto2Tulostavoite">Hankesuunnitelma!$A$122</definedName>
    <definedName name="N_Tavoite4Toiminto3">Hankesuunnitelma!$A$124</definedName>
    <definedName name="N_Tavoite4Toiminto3Kuvaus">Hankesuunnitelma!$A$126</definedName>
    <definedName name="N_Tavoite4Toiminto3Tulostavoite">Hankesuunnitelma!$A$128</definedName>
    <definedName name="N_Tiedotussuunnitelma">Hankesuunnitelma!$A$131</definedName>
    <definedName name="N_Ytunnus">Hakija!$A$44</definedName>
    <definedName name="_xlnm.Print_Area" localSheetId="4">Aikataulu!$A$1:$J$58</definedName>
    <definedName name="_xlnm.Print_Area" localSheetId="25">Allekirjoitus!$A$1:$J$40</definedName>
    <definedName name="_xlnm.Print_Area" localSheetId="0">'Aloita tästä'!$A$1:$J$48</definedName>
    <definedName name="_xlnm.Print_Area" localSheetId="7">'Budj perustiedot'!$A$1:$D$35</definedName>
    <definedName name="_xlnm.Print_Area" localSheetId="24">Ennakot!$A$1:$B$26</definedName>
    <definedName name="_xlnm.Print_Area" localSheetId="1">Hakija!$A$1:$J$113</definedName>
    <definedName name="_xlnm.Print_Area" localSheetId="2">Hankesuunnitelma!$A$1:$J$144</definedName>
    <definedName name="_xlnm.Print_Area" localSheetId="5">Hankinnat!$A$1:$J$138</definedName>
    <definedName name="_xlnm.Print_Area" localSheetId="8">Henkilöstökulut!$A$1:$L$52</definedName>
    <definedName name="_xlnm.Print_Area" localSheetId="3">Indikaattorit!$A$1:$J$132</definedName>
    <definedName name="_xlnm.Print_Area" localSheetId="6">Liitteet!$A$1:$B$36</definedName>
    <definedName name="_xlnm.Print_Area" localSheetId="21">'Muut kustannukset'!$A$1:$C$64</definedName>
    <definedName name="_xlnm.Print_Area" localSheetId="22">Rahoitus!$A$1:$E$42</definedName>
    <definedName name="_xlnm.Print_Area" localSheetId="9">'Tavoite 1 Toiminto 1'!$A$1:$C$64</definedName>
    <definedName name="_xlnm.Print_Area" localSheetId="10">'Tavoite 1 Toiminto 2'!$A$1:$C$64</definedName>
    <definedName name="_xlnm.Print_Area" localSheetId="11">'Tavoite 1 Toiminto 3'!$A$1:$C$64</definedName>
    <definedName name="_xlnm.Print_Area" localSheetId="12">'Tavoite 2 Toiminto 1'!$A$1:$C$64</definedName>
    <definedName name="_xlnm.Print_Area" localSheetId="13">'Tavoite 2 Toiminto 2'!$A$1:$C$64</definedName>
    <definedName name="_xlnm.Print_Area" localSheetId="14">'Tavoite 2 Toiminto 3'!$A$1:$C$64</definedName>
    <definedName name="_xlnm.Print_Area" localSheetId="15">'Tavoite 3 Toiminto 1'!$A$1:$C$64</definedName>
    <definedName name="_xlnm.Print_Area" localSheetId="16">'Tavoite 3 Toiminto 2'!$A$1:$C$64</definedName>
    <definedName name="_xlnm.Print_Area" localSheetId="17">'Tavoite 3 Toiminto 3'!$A$1:$C$64</definedName>
    <definedName name="_xlnm.Print_Area" localSheetId="18">'Tavoite 4 Toiminto 1'!$A$1:$C$64</definedName>
    <definedName name="_xlnm.Print_Area" localSheetId="19">'Tavoite 4 Toiminto 2'!$A$1:$C$64</definedName>
    <definedName name="_xlnm.Print_Area" localSheetId="20">'Tavoite 4 Toiminto 3'!$A$1:$C$64</definedName>
    <definedName name="_xlnm.Print_Area" localSheetId="23">Yhteenveto!$A$1:$C$39</definedName>
    <definedName name="_xlnm.Print_Titles" localSheetId="21">'Muut kustannukset'!$10:$10</definedName>
    <definedName name="_xlnm.Print_Titles" localSheetId="9">'Tavoite 1 Toiminto 1'!$12:$12</definedName>
    <definedName name="_xlnm.Print_Titles" localSheetId="10">'Tavoite 1 Toiminto 2'!$12:$12</definedName>
    <definedName name="_xlnm.Print_Titles" localSheetId="11">'Tavoite 1 Toiminto 3'!$12:$12</definedName>
    <definedName name="_xlnm.Print_Titles" localSheetId="12">'Tavoite 2 Toiminto 1'!$12:$12</definedName>
    <definedName name="_xlnm.Print_Titles" localSheetId="13">'Tavoite 2 Toiminto 2'!$12:$12</definedName>
    <definedName name="_xlnm.Print_Titles" localSheetId="14">'Tavoite 2 Toiminto 3'!$12:$12</definedName>
    <definedName name="_xlnm.Print_Titles" localSheetId="15">'Tavoite 3 Toiminto 1'!$12:$12</definedName>
    <definedName name="_xlnm.Print_Titles" localSheetId="16">'Tavoite 3 Toiminto 2'!$12:$12</definedName>
    <definedName name="_xlnm.Print_Titles" localSheetId="17">'Tavoite 3 Toiminto 3'!$12:$12</definedName>
    <definedName name="_xlnm.Print_Titles" localSheetId="18">'Tavoite 4 Toiminto 1'!$12:$12</definedName>
    <definedName name="_xlnm.Print_Titles" localSheetId="19">'Tavoite 4 Toiminto 2'!$12:$12</definedName>
    <definedName name="_xlnm.Print_Titles" localSheetId="20">'Tavoite 4 Toiminto 3'!$12:$12</definedName>
    <definedName name="Z_4B7031FE_A209_4425_A537_9C5805C2F335_.wvu.PrintArea" localSheetId="1" hidden="1">Hakija!$A$1:$K$130</definedName>
    <definedName name="Z_4B7031FE_A209_4425_A537_9C5805C2F335_.wvu.PrintArea" localSheetId="2" hidden="1">Hankesuunnitelma!$A$7:$J$144</definedName>
    <definedName name="Z_4B7031FE_A209_4425_A537_9C5805C2F335_.wvu.PrintArea" localSheetId="3" hidden="1">Indikaattorit!$A$1:$J$60</definedName>
  </definedNames>
  <calcPr calcId="162913"/>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K38" i="17" l="1"/>
  <c r="L38" i="17" s="1"/>
  <c r="K37" i="17"/>
  <c r="L37" i="17" s="1"/>
  <c r="K36" i="17"/>
  <c r="L36" i="17" s="1"/>
  <c r="K35" i="17"/>
  <c r="L35" i="17" s="1"/>
  <c r="K34" i="17"/>
  <c r="L34" i="17" s="1"/>
  <c r="K33" i="17"/>
  <c r="L33" i="17" s="1"/>
  <c r="K32" i="17"/>
  <c r="L32" i="17" s="1"/>
  <c r="K31" i="17"/>
  <c r="L31" i="17" s="1"/>
  <c r="K30" i="17"/>
  <c r="L30" i="17" s="1"/>
  <c r="K29" i="17"/>
  <c r="L29" i="17" s="1"/>
  <c r="L39" i="17" l="1"/>
  <c r="J81" i="82" l="1"/>
  <c r="J137" i="2" l="1"/>
  <c r="J43" i="2" l="1"/>
  <c r="J13" i="2" l="1"/>
  <c r="J50" i="82" l="1"/>
  <c r="J12" i="82"/>
  <c r="C17" i="25" l="1"/>
  <c r="J112" i="1"/>
  <c r="J85" i="1"/>
  <c r="J76" i="1"/>
  <c r="J71" i="1"/>
  <c r="J101" i="1"/>
  <c r="J105" i="1"/>
  <c r="I57" i="4"/>
  <c r="I53" i="4"/>
  <c r="I49" i="4"/>
  <c r="I45" i="4"/>
  <c r="I41" i="4"/>
  <c r="I37" i="4"/>
  <c r="I33" i="4"/>
  <c r="I29" i="4"/>
  <c r="I25" i="4"/>
  <c r="I21" i="4"/>
  <c r="I17" i="4"/>
  <c r="I13" i="4"/>
  <c r="A6" i="18"/>
  <c r="A6" i="49"/>
  <c r="A6" i="54"/>
  <c r="A6" i="60"/>
  <c r="J128" i="2"/>
  <c r="A127" i="2"/>
  <c r="J126" i="2"/>
  <c r="A125" i="2"/>
  <c r="J124" i="2"/>
  <c r="A123" i="2"/>
  <c r="J122" i="2"/>
  <c r="A121" i="2"/>
  <c r="J120" i="2"/>
  <c r="A119" i="2"/>
  <c r="J118" i="2"/>
  <c r="A117" i="2"/>
  <c r="J116" i="2"/>
  <c r="A115" i="2"/>
  <c r="J114" i="2"/>
  <c r="A113" i="2"/>
  <c r="J112" i="2"/>
  <c r="A111" i="2"/>
  <c r="J110" i="2"/>
  <c r="A6" i="58"/>
  <c r="A6" i="57"/>
  <c r="B10" i="62"/>
  <c r="B10" i="61"/>
  <c r="B10" i="60"/>
  <c r="B10" i="59"/>
  <c r="B10" i="58"/>
  <c r="B10" i="57"/>
  <c r="B10" i="56"/>
  <c r="B10" i="55"/>
  <c r="B10" i="54"/>
  <c r="B10" i="50"/>
  <c r="B10" i="49"/>
  <c r="B10" i="18"/>
  <c r="C8" i="62"/>
  <c r="A6" i="62"/>
  <c r="B5" i="62"/>
  <c r="A5" i="62"/>
  <c r="C8" i="61"/>
  <c r="A6" i="61"/>
  <c r="B5" i="61"/>
  <c r="A5" i="61"/>
  <c r="C8" i="60"/>
  <c r="B5" i="60"/>
  <c r="A5" i="60"/>
  <c r="C8" i="59"/>
  <c r="A6" i="59"/>
  <c r="B5" i="59"/>
  <c r="A5" i="59"/>
  <c r="C8" i="58"/>
  <c r="B5" i="58"/>
  <c r="A5" i="58"/>
  <c r="C8" i="57"/>
  <c r="B5" i="57"/>
  <c r="A5" i="57"/>
  <c r="C8" i="56"/>
  <c r="A6" i="56"/>
  <c r="B5" i="56"/>
  <c r="A5" i="56"/>
  <c r="C8" i="55"/>
  <c r="A6" i="55"/>
  <c r="B5" i="55"/>
  <c r="A5" i="55"/>
  <c r="C8" i="54"/>
  <c r="B5" i="54"/>
  <c r="A5" i="54"/>
  <c r="J107" i="2"/>
  <c r="A106" i="2"/>
  <c r="J105" i="2"/>
  <c r="A104" i="2"/>
  <c r="J103" i="2"/>
  <c r="A102" i="2"/>
  <c r="J101" i="2"/>
  <c r="A100" i="2"/>
  <c r="J99" i="2"/>
  <c r="A98" i="2"/>
  <c r="J97" i="2"/>
  <c r="A96" i="2"/>
  <c r="J95" i="2"/>
  <c r="A94" i="2"/>
  <c r="J93" i="2"/>
  <c r="A92" i="2"/>
  <c r="J91" i="2"/>
  <c r="A90" i="2"/>
  <c r="J89" i="2"/>
  <c r="J86" i="2"/>
  <c r="A85" i="2"/>
  <c r="J84" i="2"/>
  <c r="A83" i="2"/>
  <c r="J82" i="2"/>
  <c r="A81" i="2"/>
  <c r="J80" i="2"/>
  <c r="A79" i="2"/>
  <c r="J78" i="2"/>
  <c r="A77" i="2"/>
  <c r="J76" i="2"/>
  <c r="A75" i="2"/>
  <c r="J74" i="2"/>
  <c r="A73" i="2"/>
  <c r="J72" i="2"/>
  <c r="A71" i="2"/>
  <c r="J70" i="2"/>
  <c r="A69" i="2"/>
  <c r="J68" i="2"/>
  <c r="A64" i="2"/>
  <c r="A62" i="2"/>
  <c r="J65" i="2"/>
  <c r="J63" i="2"/>
  <c r="J61" i="2"/>
  <c r="A58" i="2"/>
  <c r="A56" i="2"/>
  <c r="A54" i="2"/>
  <c r="J59" i="2"/>
  <c r="J57" i="2"/>
  <c r="J55" i="2"/>
  <c r="A52" i="2"/>
  <c r="J51" i="2"/>
  <c r="J53" i="2"/>
  <c r="A50" i="2"/>
  <c r="A48" i="2"/>
  <c r="J49" i="2"/>
  <c r="J143" i="2" l="1"/>
  <c r="J140" i="2"/>
  <c r="J134" i="2"/>
  <c r="J131" i="2"/>
  <c r="J47" i="2"/>
  <c r="J40" i="2"/>
  <c r="J37" i="2"/>
  <c r="J34" i="2"/>
  <c r="J30" i="2"/>
  <c r="J25" i="2"/>
  <c r="J15" i="2"/>
  <c r="D19" i="15" l="1"/>
  <c r="D17" i="15"/>
  <c r="A7" i="26"/>
  <c r="A6" i="25"/>
  <c r="A6" i="24"/>
  <c r="A6" i="23"/>
  <c r="C8" i="50"/>
  <c r="A6" i="50"/>
  <c r="B5" i="50"/>
  <c r="A5" i="50"/>
  <c r="C8" i="49"/>
  <c r="B5" i="49"/>
  <c r="A5" i="49"/>
  <c r="A6" i="17"/>
  <c r="A11" i="16"/>
  <c r="B6" i="26" l="1"/>
  <c r="C19" i="25"/>
  <c r="B5" i="25"/>
  <c r="C5" i="24"/>
  <c r="C8" i="23"/>
  <c r="C13" i="25" s="1"/>
  <c r="B5" i="23"/>
  <c r="A5" i="23"/>
  <c r="C8" i="18"/>
  <c r="C12" i="25" s="1"/>
  <c r="B5" i="18"/>
  <c r="A5" i="18"/>
  <c r="H45" i="17"/>
  <c r="H22" i="17"/>
  <c r="H21" i="17"/>
  <c r="H20" i="17"/>
  <c r="H19" i="17"/>
  <c r="H18" i="17"/>
  <c r="H17" i="17"/>
  <c r="H16" i="17"/>
  <c r="H15" i="17"/>
  <c r="H14" i="17"/>
  <c r="H13" i="17"/>
  <c r="H23" i="17" l="1"/>
  <c r="H8" i="17" s="1"/>
  <c r="C11" i="25" s="1"/>
  <c r="C10" i="25" l="1"/>
  <c r="C14" i="25"/>
  <c r="C9" i="25" l="1"/>
  <c r="C18" i="25" l="1"/>
  <c r="B39" i="25"/>
  <c r="D10" i="24" l="1"/>
  <c r="C16" i="25"/>
  <c r="C21" i="25" s="1"/>
  <c r="C16" i="26"/>
  <c r="D14" i="24" l="1"/>
  <c r="D29" i="24" s="1"/>
  <c r="D32" i="24" l="1"/>
</calcChain>
</file>

<file path=xl/sharedStrings.xml><?xml version="1.0" encoding="utf-8"?>
<sst xmlns="http://schemas.openxmlformats.org/spreadsheetml/2006/main" count="644" uniqueCount="370">
  <si>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</si>
  <si>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</si>
  <si>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</si>
  <si>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</si>
  <si>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</si>
  <si>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</si>
  <si>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</si>
  <si>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</si>
  <si>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</si>
  <si>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</si>
  <si>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</si>
  <si>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</si>
  <si>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</si>
  <si>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</si>
  <si>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</si>
  <si>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</si>
  <si>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</si>
  <si>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</si>
  <si>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</si>
  <si>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</si>
  <si>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</si>
  <si>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</si>
  <si>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</si>
  <si>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</si>
  <si>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</si>
  <si>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</si>
  <si>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</si>
  <si>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</si>
  <si>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</si>
  <si>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</si>
  <si>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</si>
  <si>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</si>
  <si>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</si>
  <si>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</si>
  <si>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</si>
  <si>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</si>
  <si>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</si>
  <si>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</si>
  <si>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</si>
  <si>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</si>
  <si>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</si>
  <si>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</si>
  <si>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</si>
  <si>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</si>
  <si>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</si>
  <si>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</si>
  <si>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</si>
  <si>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</si>
  <si>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</si>
  <si>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</si>
  <si>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</si>
  <si>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</si>
  <si>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</si>
  <si>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</si>
  <si>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</si>
  <si>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</si>
  <si>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Hankkeen nimi englanniksi</t>
  </si>
  <si>
    <t>Hankenumero (vastuuviranomainen täyttää)</t>
  </si>
  <si>
    <t>Aloituspäivämäärä</t>
  </si>
  <si>
    <t>Lopetuspäivämäärä</t>
  </si>
  <si>
    <t>Jos hanke käynnistetään ennen tukipäätöstä, esitä perustelut tässä.</t>
  </si>
  <si>
    <t>Toteutetaanko hanke kertakorvaushankkeena?</t>
  </si>
  <si>
    <t>Hankkeen tausta ja perustelut</t>
  </si>
  <si>
    <t>Yleistavoite</t>
  </si>
  <si>
    <t>Tavoitteet</t>
  </si>
  <si>
    <t>Tavoite 1</t>
  </si>
  <si>
    <t>Tavoite 2</t>
  </si>
  <si>
    <t>Tavoite 3</t>
  </si>
  <si>
    <t>Tiedotussuunnitelma</t>
  </si>
  <si>
    <t>Riskiarvio</t>
  </si>
  <si>
    <t>Hankkeen vaikuttavuus</t>
  </si>
  <si>
    <t>Millä toimilla hakija pyrkii vaikuttamaan toimintojen jatkuvuuteen?</t>
  </si>
  <si>
    <t>Miten kertakorvattavan hankkeen tavoitteiden toteutumista mitataan?</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</si>
  <si>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</si>
  <si>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</si>
  <si>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</si>
  <si>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</si>
  <si>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</si>
  <si>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</si>
  <si>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Hankkeen nimen tulisi olla lyhyt ja hankkeen toimintaa kuvaava. Hankkeen nimeä käytetään hanketiedotuksessa ja sen tulisi edistää hankkeen näkyvyyttä. Valitse siksi hankkeelle helposti muistettava ja mielenkiintoa herättävä nimi.</t>
  </si>
  <si>
    <t xml:space="preserve">Hankkeen englanninkielistä nimeä käytetään mm. ohjelman tuloksista viestittäessä. </t>
  </si>
  <si>
    <t>Kuvaile tiiviisti hankkeen tausta ja lähtötilanne, ja perustele hankkeen tarpeellisuus. Millä tavalla hakija toimii rahaston toimialalla?</t>
  </si>
  <si>
    <t>Anna hankkeesta lyhyt kuvaus, jota sekä hankkeet toteuttajat että vastuuviranomainen voivat käyttää tiedotuksessa.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</si>
  <si>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</si>
  <si>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</si>
  <si>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</si>
  <si>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Miten hankkeen tulokset vaikuttavat pidemmällä aikavälillä? Miten tulokset siirtyvät käytäntöön?</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</si>
  <si>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</si>
  <si>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</si>
  <si>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</si>
  <si>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</si>
  <si>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</si>
  <si>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</si>
  <si>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</si>
  <si>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</si>
  <si>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</si>
  <si>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</si>
  <si>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</si>
  <si>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Tuen saajalla on oltava edellytykset vastata tuetun toiminnan hankkeella aikaan saadun toiminnan jatkuvuudesta tuen myöntämisen päätyttyä </t>
  </si>
  <si>
    <t>ellei se hankeen luonteen vuoksi ole tarpeetonta (esimerkiksi hankkeen ollessa kertaluonteinen). Tarkoituksena on varmistaa hankkeella</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</si>
  <si>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</si>
  <si>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</si>
  <si>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</si>
  <si>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</si>
  <si>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</si>
  <si>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</si>
  <si>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</si>
  <si>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</si>
  <si>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</si>
  <si>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</si>
  <si>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</si>
  <si>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</si>
  <si>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</si>
  <si>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</si>
  <si>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</si>
  <si>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</si>
  <si>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</si>
  <si>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</si>
  <si>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</si>
  <si>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</si>
  <si>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</si>
  <si>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</si>
  <si>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</si>
  <si>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</si>
  <si>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</si>
  <si>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</si>
  <si>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</si>
  <si>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</si>
  <si>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</si>
  <si>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</si>
  <si>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</si>
  <si>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</si>
  <si>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</si>
  <si>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</si>
  <si>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</si>
  <si>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</si>
  <si>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</si>
  <si>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</si>
  <si>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</si>
  <si>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 xml:space="preserve">                Vakuutan/vakuutamme hakemuksen tiedot oikeiksi.</t>
  </si>
  <si>
    <t>Päivämäärä</t>
  </si>
  <si>
    <t xml:space="preserve">                Annan/annamme suostumuksen päätösten sähköiseen tiedoksiantoon.</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</si>
  <si>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</si>
  <si>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</si>
  <si>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</si>
  <si>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</si>
  <si>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</si>
  <si>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r>
      <t>• Todistus nimenkirjoitusoikeudesta</t>
    </r>
    <r>
      <rPr>
        <b/>
        <sz val="8"/>
        <rFont val="Arial"/>
        <family val="2"/>
      </rPr>
      <t/>
    </r>
  </si>
  <si>
    <t>Lisätietoja:</t>
  </si>
  <si>
    <t>Sisäasioiden EU-rahastojen budjettilomake rahoituskaudella 2014-2020</t>
  </si>
  <si>
    <t>Perustiedot</t>
  </si>
  <si>
    <t>Valitse</t>
  </si>
  <si>
    <t>Sisältävätkö hankkeen kustannukset arvonlisäveroa?</t>
  </si>
  <si>
    <t>Prosenttimääräisenä korvattavan kustannusmallin valinta, %</t>
  </si>
  <si>
    <t>EU-rahoitusosuus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</si>
  <si>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</si>
  <si>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</si>
  <si>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</si>
  <si>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</si>
  <si>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</si>
  <si>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</si>
  <si>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</si>
  <si>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</si>
  <si>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</si>
  <si>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</si>
  <si>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</si>
  <si>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</si>
  <si>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</si>
  <si>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</si>
  <si>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</si>
  <si>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</si>
  <si>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</si>
  <si>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</si>
  <si>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</si>
  <si>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</si>
  <si>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</si>
  <si>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Toiminnon nimi</t>
  </si>
  <si>
    <t>Kustannuslaji</t>
  </si>
  <si>
    <t>Selite</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</si>
  <si>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</si>
  <si>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</si>
  <si>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</si>
  <si>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</si>
  <si>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</si>
  <si>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</si>
  <si>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</si>
  <si>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</si>
  <si>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</si>
  <si>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</si>
  <si>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</si>
  <si>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</si>
  <si>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</si>
  <si>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</si>
  <si>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</si>
  <si>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</si>
  <si>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</si>
  <si>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</si>
  <si>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</si>
  <si>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</si>
  <si>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</si>
  <si>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</si>
  <si>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</si>
  <si>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</si>
  <si>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</si>
  <si>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</si>
  <si>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Turvapaikka-, maahanmuutto- ja kotouttamisrahasto</t>
  </si>
  <si>
    <t>OHJE</t>
  </si>
  <si>
    <t>Hankintoja ja ennakoita koskevat välisivut tulee täyttää vain tapauskohtaisesti.</t>
  </si>
  <si>
    <t>Hakulomakkeesta tulostuu vain täytettävät osat. Lomakkeen täyttämistä opastavat ohjetekstit eivät tulostu.</t>
  </si>
  <si>
    <t>Onko kyseessä hanke- vai toimintatukihakemus?</t>
  </si>
  <si>
    <t>Hanketuki</t>
  </si>
  <si>
    <t>Toimintatuki</t>
  </si>
  <si>
    <t>Hankesuunnitelma</t>
  </si>
  <si>
    <t xml:space="preserve">Indikaattorit </t>
  </si>
  <si>
    <t>Aikataulu</t>
  </si>
  <si>
    <t>Hankinnat</t>
  </si>
  <si>
    <t>Liitteet</t>
  </si>
  <si>
    <t>Budj perustiedot</t>
  </si>
  <si>
    <t>Henkilöstökulut</t>
  </si>
  <si>
    <t>Ennakot</t>
  </si>
  <si>
    <t>Hakulomakkeen välilehdet</t>
  </si>
  <si>
    <t>Hankekumppanin määritelmä:
•Hankekumppani suorittaa osan tai osia hankkeen toiminnoista. 
•Hankekumppanille aiheutuu hankkeesta kustannuksia.
•Hankekumppani osallistuu hankkeen yhteisrahoitukseen.
•Osa tuensaajalle maksettavasta EU-rahoituksesta on siirrettävä hankekumppanille.
•Hankekumppanuudesta on oltava kirjallinen sopimus. Kaikkien em. kriteerien tulee täyttyä.</t>
  </si>
  <si>
    <t xml:space="preserve">Ilmoita tässä, mistä muusta EU-rahoituslähteestä hankkeelle haetaan rahoitusta ja milloin hakemus ratkaistaan.
</t>
  </si>
  <si>
    <t>Kuvaile lyhyesti hankkeen yleistavoite. Hankkeella voi olla vain yksi yleistavoite.
Se kuvaa yleisellä tasolla mutta konkreettisesti asiakokonaisuuden, jota hankkeessa kehitetään.</t>
  </si>
  <si>
    <t>Näet lisäohjeita, kun valitset täytettäviä soluja.</t>
  </si>
  <si>
    <t>PALAA TÄSTÄ KANSISIVULLE</t>
  </si>
  <si>
    <t>Hankkeen kuvaus</t>
  </si>
  <si>
    <t>Tavoite 1 Toiminto 2</t>
  </si>
  <si>
    <t>Tavoite 1 Toiminto 1</t>
  </si>
  <si>
    <t>Tavoite 1 Toiminto 3</t>
  </si>
  <si>
    <t>Tavoite 2 Toiminto 1</t>
  </si>
  <si>
    <t>Tavoite 2 Toiminto 2</t>
  </si>
  <si>
    <t>Tavoite 2 Toiminto 3</t>
  </si>
  <si>
    <t>Tavoite 3 Toiminto 1</t>
  </si>
  <si>
    <t>Tavoite 3 Toiminto 2</t>
  </si>
  <si>
    <t>Tavoite 3 Toiminto 3</t>
  </si>
  <si>
    <t>Tavoite 4 Toiminto 1</t>
  </si>
  <si>
    <t>Tavoite 4 Toiminto 2</t>
  </si>
  <si>
    <t>Tavoite 4 Toiminto 3</t>
  </si>
  <si>
    <t>Tavoite 4</t>
  </si>
  <si>
    <t>Toiminto 3</t>
  </si>
  <si>
    <t>Tavoitteiden toiminto-välisivuja tulee täyttää niin monta kuin hankkeessa on toimintoja.</t>
  </si>
  <si>
    <t>Lomake on kirjoitussuojattu niin, että vain täytettävät kohdat ovat valittavissa ja muokattavissa.</t>
  </si>
  <si>
    <t>Suojauksen vuoksi voit siirtyä muokattavasta kentästä toiseen painamalla enter- tai sarkainnäppäintä.</t>
  </si>
  <si>
    <t>Osassa tietokentistä on vieressä mainittu tekstin maksimipituus ja kun teksti on hyväksytty soluun,</t>
  </si>
  <si>
    <t>siinä näkyy myös siihen mennessä kirjoitettujen merkkien määrä.</t>
  </si>
  <si>
    <t>Alla olevista välilehtien nimistä pääsee siirtymään kyseiselle välilehdelle.</t>
  </si>
  <si>
    <t>Tämä hakulomake sisältää 50 välisivua, joista suurin osa koskee kaikkia hakijoita.</t>
  </si>
  <si>
    <t>Käytännön vinkkejä:
- solun sisällä rivinvaihtoja pystyy halutessaan lisäämään rivin alt+enter -toiminnolla
- jos yhdistetty solu ei suostu ottamaan muualta kopioitua tekstiä, voi painaa ensin F2 ja liittää sitten</t>
  </si>
  <si>
    <t>PVM</t>
  </si>
  <si>
    <t xml:space="preserve">1.1 Kuinka moni turvapaikanhakija saa hankkeen kautta turvapaikkamenettelyyn tai erityistarpeisiinsa liittyvää tietoa tai apua? </t>
  </si>
  <si>
    <t xml:space="preserve">Lomake laskee tässä kohdassa automaattisesti yhteen alakohdissa (1.1.1 - 1.1.3) ilmoittamasi lukumäärät. </t>
  </si>
  <si>
    <t>1.1.1 Kuinka moni turvapaikanhakija saa hankkeen kautta tietoa tai apua turvapaikkamenettelyyn liittyen?</t>
  </si>
  <si>
    <t>Tähän kohtaan kirjataan niiden turvapaikkamenettelyn piirissä olevien henkilöiden arvioitu lukumäärä, jotka saavat hankkeen kautta turvapaikkamenettelyyn liittyvää tietoa tai apua.</t>
  </si>
  <si>
    <t>1.1.2 Kuinka moni turvapaikanhakija saa hankkeen kautta oikeudellista apua tai edustajan?</t>
  </si>
  <si>
    <t>Tähän kohtaan kirjataan niiden turvapaikkamenettelyn piirissä olevien henkilöiden arvioitu lukumäärä, jotka saavat hankkeen kautta oikeudellista apua tai edustajan.</t>
  </si>
  <si>
    <t>1.1.3 Kuinka moni haavoittuvassa asemassa oleva tai ilman huoltajaa saapunut alaikäinen turvapaikanhakija saa hankkeen kautta erityistarpeitaan huomioivaa apua?</t>
  </si>
  <si>
    <t xml:space="preserve">Tähän kohtaan kirjataan niiden haavoittuvassa asemassa olevien tai ilman huoltajaa saapuneiden alaikäisten turvapaikanhakijoiden lukumäärä, </t>
  </si>
  <si>
    <t>jotka saavat hankkeessa erityistarpeitaan huomioivaa apua.</t>
  </si>
  <si>
    <t xml:space="preserve">1.2.1 Kuinka monta EU:n yhteisten vastaanottovaatimusten mukaista vastaanottokeskuspaikkaa perustetaan </t>
  </si>
  <si>
    <t xml:space="preserve">Tähän kohtaan kirjataan hankkeessa perustettavien tai parannettavien vastaanottokeskuspaikkojen lukumäärä.
</t>
  </si>
  <si>
    <t>tai parannetaan hankkeen toimien kautta?</t>
  </si>
  <si>
    <t xml:space="preserve">1.2.2 Mikä on näiden hankkeen kautta perustettavien tai parannettavien vastaanottokeskuspaikkojen </t>
  </si>
  <si>
    <t>osuus koko majoituskapasiteetista?</t>
  </si>
  <si>
    <t>Mikä on näiden hankkeen kautta perustettavien tai parannettavien vastaanottokeskuspaikkojen osuus koko majoituskapasiteetista?</t>
  </si>
  <si>
    <t>1.3.1 Kuinka monta henkilöä saa hankkeen toimien kautta koulutusta turvapaikka-asioista?</t>
  </si>
  <si>
    <t xml:space="preserve">Tähän kohtaan kirjataan hankkeessa perustettavien tai parannettavien vastaanottokeskuspaikkojen prosentuaalinen osuus koko majoituskapasiteetista.
</t>
  </si>
  <si>
    <t xml:space="preserve">1.3.2 Mikä on hankkeessa koulutettavien henkilöiden osuus turvapaikka-asioista koulutusta saaneen </t>
  </si>
  <si>
    <t>henkilöstön kokonaismäärästä?</t>
  </si>
  <si>
    <t xml:space="preserve">Tähän kohtaan kirjataan hankkeessa koulutettavien henkilöiden prosentuaalinen osuus turvapaikka-asioista muuta koulutusta saaneen henkilöstön kokonaismäärästä.
</t>
  </si>
  <si>
    <t>1.4.1 Kuinka monta tiedotusmateriaalituotetta hankkeessa tuotetaan?</t>
  </si>
  <si>
    <t>Tähän kohtaan kirjataan hankkeessa tuotettavien tiedotusmateriaalituotteiden lukumäärä. Yhdeksi tuotteeksi luetaan esimerkiksi laadittu esite, juliste tai tallenne.</t>
  </si>
  <si>
    <t>1.4.2 Kuinka monta tiedonhankintamatkaa hankkeessa toteutetaan?</t>
  </si>
  <si>
    <t>Tähän kohtaan kirjataan hankkeessa toteutettavien tiedonhankintamatkojen lukumäärä.</t>
  </si>
  <si>
    <t>1.5 Koskeeko hanke jäsenvaltioiden turvapaikkapolitiikkojen kehittämistä, seurantaa ja arviointia?</t>
  </si>
  <si>
    <t>Jos hanke koskee jäsenvaltioiden turvapaikkapolitiikkojen kehittämistä, seurantaa ja arviointia, merkitse 1. Jos hanke ei liity edellä mainittuihin aiheisiin, merkitse 0.</t>
  </si>
  <si>
    <t xml:space="preserve">2.1 Kuinka moni kolmansien maiden kansalainen on osallistunut hankkeen kolmannessa maassa järjestämiin, </t>
  </si>
  <si>
    <t xml:space="preserve">Ilmoita tässä niiden kolmansien maiden kansalaisten lukumäärä, jotka ovat osallistuneet hankkeen kolmannessa maassa järjestämiin, </t>
  </si>
  <si>
    <t>lähtöä edeltäviin toimintoihin?</t>
  </si>
  <si>
    <t xml:space="preserve">lähtöä edeltäviin toimintoihin tai arvio henkilöiden määrästä, joihin hanketoiminnot ovat kohdistuneet. </t>
  </si>
  <si>
    <t xml:space="preserve">Toimenpiteillä voidaan tarkoittaa esimerkiksi hankkeessa järjestettyä neuvontaa, ohjausta, koulutusta ja tiedotustoimia, joilla on lisätty henkilön tietoutta Suomesta, sekä kielikursseja. </t>
  </si>
  <si>
    <t xml:space="preserve">2.2 Kuinka moni kolmansien maiden kansalainen on hyötynyt hankkeessa toteutetuista kotouttamistoimenpiteistä, </t>
  </si>
  <si>
    <t>jotka on toteutettu kansallisten, paikallisten tai alueellisten strategioiden puitteissa?</t>
  </si>
  <si>
    <t xml:space="preserve">Lomake laskee tässä kohdassa automaattisesti yhteen alakohdissa (2.2.1 - 2.2.4) ilmoittamasi lukumäärät.
</t>
  </si>
  <si>
    <t xml:space="preserve">2.2.1 Kuinka moni kolmansien maiden kansalainen on osallistunut hankkeessa järjestettävään koulutukseen, </t>
  </si>
  <si>
    <t xml:space="preserve">Ilmoita tässä kohdassa niiden kolmansien maiden kansalaisten lukumäärä, jotka ovat osallistuneet hankkeessa järjestettyyn perehdytykseen,
</t>
  </si>
  <si>
    <t>kuten kielikoulutukseen tai työmarkkinoille pääsyä helpottaviin toimintoihin?</t>
  </si>
  <si>
    <t>valmennukseen tai muuhun kotouttamiskoulutukseen, kuten kielenopetukseen tai työmarkkinoille pääsyä edistävään valmennukseen.</t>
  </si>
  <si>
    <t>2.2.2 Kuinka moni kolmansien maiden kansalainen on saanut hankkeessa asumiseen liittyvää neuvontaa tai apua?</t>
  </si>
  <si>
    <t xml:space="preserve">Ilmoita tässä kohdassa niiden kolmansien maiden kansalaisten lukumäärä, jotka ovat saaneet hankkeessa asumiseen liittyvää tukea, ohjausta, neuvontaa tai apua. 
</t>
  </si>
  <si>
    <t>2.2.3 Kuinka moni kolmansien maiden kansalainen on saanut hankkeen kautta fyysistä tai psyykkistä terveydenhoitoa?</t>
  </si>
  <si>
    <t xml:space="preserve">Ilmoita tässä kohdassa niiden kolmansien maiden kansalaisten lukumäärä, jotka ovat saaneet hankkeen aikana fyysistä ja psyykkistä terveydenhuoltoa. 
</t>
  </si>
  <si>
    <t>2.2.4 Kuinka moni kolmansien maiden kansalainen on osallistunut hankkeeseen,</t>
  </si>
  <si>
    <t>jossa on toteutettu demokratian edistämiseksi osallisuutta lisääviä toimintoja?</t>
  </si>
  <si>
    <t xml:space="preserve">Ilmoita tässä niiden kolmansien maiden kansalaisten lukumäärä, joita on tiedotettu, koulutettu tai jotka ovat muulla tavalla osallistuneet 
</t>
  </si>
  <si>
    <t>osallisuutta tai osallistumista edistäviin hanketoimintoihin.</t>
  </si>
  <si>
    <t xml:space="preserve">2.3 Kuinka monta paikallista, alueellista tai kansallista toimintakehystä, toimenpideohjelmaa, </t>
  </si>
  <si>
    <t xml:space="preserve">toiminta- tai yhteistyömallia tai muuta välinettä hankkeessa on luotu kotouttamisen edistämiseen yhteistyössä </t>
  </si>
  <si>
    <t>kansalaisyhteiskunnan, maahanmuuttajayhteisöjen ja muiden sidosryhmien kanssa?</t>
  </si>
  <si>
    <t xml:space="preserve">Ilmoita tässä montako välinettä hankkeessa on luotu kotouttamisen edistämiseen yhteistyössä kansalaisjärjestöjen, maahanmuuttajayhteisöjen ja muiden sidosryhmien kanssa. </t>
  </si>
  <si>
    <t xml:space="preserve">Välineellä voidaan tarkoittaa esimerkiksi paikallista, alueellista tai kansallista strategiaa, toimintamallia, prosessikuvausta tai muuta välinettä, jonka puitteissa kotouttamistyötä tehdään.
</t>
  </si>
  <si>
    <t xml:space="preserve">2.4 Kotouttamishanke, jossa on tehty yhteistyötä muiden jäsenvaltioiden kanssa. </t>
  </si>
  <si>
    <t xml:space="preserve">Merkitse tähän yksi (1), jos kyseessä on kotouttamishanke, jossa olennainen osa hanketta on molemminpuolinen yhteistyö toisen jäsenvaltion tai useamman jäsenvaltion kanssa. </t>
  </si>
  <si>
    <t xml:space="preserve">Yhteistyöllä ei tarkoiteta pelkkää hankkeessa järjestettävää opinto- tai vierailumatkaa tms., vaan laajempaa yhteistyötä.
</t>
  </si>
  <si>
    <t>2.5 Jäsenvaltioiden kotouttamispolitiikan kehittämistä, seurantaa tai arviointia koskeva hanke.</t>
  </si>
  <si>
    <t xml:space="preserve">Merkitse tähän yksi (1), jos hanke koskee jäsenvaltioiden kotouttamispolitiikan kehittämistä, seuraamista ja arviointia. 
</t>
  </si>
  <si>
    <t>Indikaattorit Erityistavoite 3</t>
  </si>
  <si>
    <t>3.1 Kuinka moni henkilö on saanut hankkeen kautta paluuseen liittyvää koulutusta?</t>
  </si>
  <si>
    <t xml:space="preserve">Ilmoita tässä kuinka moni henkilö on osallistunut koulutukseen tai valmennukseen, joka koskee paluuseen liittyviä aiheita.  </t>
  </si>
  <si>
    <t>3.2 Kuinka moni palaaja on saanut hankkeen kautta paluuta edeltävää tai paluun jälkeistä tukea uudelleenkotoutumiseen?</t>
  </si>
  <si>
    <t xml:space="preserve">Ilmoita tässä kuinka moni henkilö on saanut hankkeen kautta paluuta edeltävää tai paluun jälkeistä tukea uudelleenkotoutumiseen. </t>
  </si>
  <si>
    <t xml:space="preserve">3.3 Rahaston tuella vapaaehtoisesti palanneiden tai palautettujen lukumäärä. </t>
  </si>
  <si>
    <t>Lomake laskee tässä kohdassa automaattisesti yhteen alakohdissa (3.3.1 ja 3.3.2) ilmoittamasi lukumäärät.</t>
  </si>
  <si>
    <t>3.3.1 Kuinka monen vapaaehtoisesti palaavan henkilön paluuta hankkeessa on tuettu?</t>
  </si>
  <si>
    <t xml:space="preserve">Ilmoita hankkeen tukemien vapaaehtoisesti palanneiden henkilöiden määrä.
</t>
  </si>
  <si>
    <t>3.3.2 Kuinka monen palautetun henkilön paluuta hankkeessa on tuettu?</t>
  </si>
  <si>
    <t xml:space="preserve">Ilmoita hankkeen tukemien maasta poistettujen henkilöiden määrä.
</t>
  </si>
  <si>
    <t>3.4 Kuinka monta valvottua maastapoistamisoperaatiota hankkeessa on toteutettu?</t>
  </si>
  <si>
    <t xml:space="preserve">Merkitse tässä kohdassa hankkeen aikana toteutettujen maastapoistamisoperaatioiden lukumäärä. 
</t>
  </si>
  <si>
    <t xml:space="preserve">3.5 Hankkeessa kehitetään palauttamispolitiikkaa tai palauttamispolitiikan seurantaa tai hankkeessa toteutetaan </t>
  </si>
  <si>
    <t xml:space="preserve">Merkitse tähän yksi (1), jos hankkeessa kehitetään palauttamispolitiikkaa tai palauttamispolitiikan seurantaa tai toteutetaan palauttamispolitiikan arviointia.
</t>
  </si>
  <si>
    <t>palauttamispolitiikan arviointia.</t>
  </si>
  <si>
    <t>5.1. Viranomaisprosessien kehittämistoimenpiteiden kohteena olleiden henkilöiden määrä</t>
  </si>
  <si>
    <t>Tähän kohtaan kirjataan niiden henkilöiden lukumäärä, jotka osallistuvat hankkeessa toteutettaviin viranomaisprosessien kehittämistoimenpiteisiin, kuten esimerkiksi koulutuksiin.</t>
  </si>
  <si>
    <t>5.2 Toteutettujen esivalinta- tai tiedonhankintamatkojen lukumäärä</t>
  </si>
  <si>
    <t>Tähän kohtaan kirjataan hankkeessa toteutettavien esivalinta- tai tiedonhankintamatkojen lukumäärä.</t>
  </si>
  <si>
    <t>5.3 Kulttuuriorientaatiokoulutusta saaneiden henkilöiden lukumäärä</t>
  </si>
  <si>
    <t>Tähän kohtaan kirjataan hankkeen järjestämää kulttuuriorientaatiokoulutusta saavien henkilöiden lukumäärä.</t>
  </si>
  <si>
    <t>6.1 Kiintiöpakolaisten vastaanoton aloittavien kuntien lukumäärä</t>
  </si>
  <si>
    <t>Tähän kohtaan kirjataan niiden kuntien lukumäärä, jotka hankkeen aikana ryhtyvät vastaanottamaan kiintiöpakolaisia.</t>
  </si>
  <si>
    <t>6.2 Hätätapausten vastaanoton aloittavien kuntien määrä</t>
  </si>
  <si>
    <t>Tähän kohtaan kirjataan niiden kuntien lukumäärä, jotka hankkeen aikana ryhtyvät vastaanottamaan hätätapauksina saapuvia kiintiöpakolaisia.</t>
  </si>
  <si>
    <t xml:space="preserve">6.3 Uudelleensijoittamisen määrärahan avulla kehitettyjen palveluiden kautta tuettujen kiintiöpakolaisten lukumäärä </t>
  </si>
  <si>
    <t>Tähän kohtaan kirjataan niiden kiintiöpakolaisina saapuneiden henkilöiden lukumäärä, jotka saavat tukea hankkeessa kehitettyjen palveluiden avulla.</t>
  </si>
  <si>
    <t>Indikaattorit Erityistavoite 7</t>
  </si>
  <si>
    <t>7.1 Niiden henkilöiden lukumäärä, joille on toteutettu matka- ja/tai majoitusjärjestelyjä</t>
  </si>
  <si>
    <t>Ilmoita tässä kuinka monelle sisäisesti siirretylle henkilölle on järjestetty matka- ja/tai majoitus hankkeen puitteissa.</t>
  </si>
  <si>
    <t>7.2 Toteutettujen viranomaisten tietojärjestelmien AFIS-liitäntöjen määrä</t>
  </si>
  <si>
    <t>Ilmoita tässä, kuinka monta AFIS-liitäntää hankkeessa on toteutettu.</t>
  </si>
  <si>
    <t>Määrittele hankkeen tai toiminnan hyödynsaajat</t>
  </si>
  <si>
    <t>Määrittele hankkeelle yhteensä 1-4 kpl välitöntä, konkreettista tavoitetta. Määrittele kullekin tavoitteelle seuraavissa kohdissa 1-3 kpl toimintoja sekä niille tulostavoitteet.
Hakuohjeista löydät lisäohjeita tavoitteen, toimintojen ja tulostavoitteden määrittelyyn. 
Lomakkeessa on valmiina paikat kolmelle tavoitteelle.</t>
  </si>
  <si>
    <t>Hankkeen kohdealue ja alueellinen vaikuttavuus</t>
  </si>
  <si>
    <t xml:space="preserve">Mikä on hankkeen alueellinen ulottuvuus eli millä alueilla käytännön hanketoimia toteutetaan? </t>
  </si>
  <si>
    <t>Onko kyseessä valtakunnallinen vai paikallinen hanke? Tehdäänkö hankkeessa kansainvälistä yhteistyötä?</t>
  </si>
  <si>
    <t>1.2.3 Kuinka monta paikkaa on mukautettu ilman huoltajaa olevia alaikäisiä varten rahaston tuella?</t>
  </si>
  <si>
    <t>Tässä kohdassa tulee ilmoittaa niiden turvapaikanhakijoiden vastaanottojärjestelmän paikkojen lukumäärä, jotka on rahaston tuella mukautettu esimerkiksi palveluiltaan tai rakenteiltaan ilman huoltajaa alaikäisinä tulleiden tarpeita vastaaviksi.</t>
  </si>
  <si>
    <t>3.3.3 Kuinka monta henkilöä on  palautettu tuetuissa yhteisissä palauttamisoperaatioissa?</t>
  </si>
  <si>
    <t>Tässä kohdassa tulee ilmoittaa niiden palautettujen henkilöiden määrä, jotka on palautettu rahaston tukemissa, yhteisissä palauttamisoperaatioissa.</t>
  </si>
  <si>
    <t xml:space="preserve">3.6 Kuinka monta paikkaa on rahaston tuella perustettuissa/remontoiduissa säilöönottokeskuksissa? </t>
  </si>
  <si>
    <t>Tässä kohdassa tulee ilmoittaa niiden säilöönottokeskusten paikkojen lukumäärä, joiden perustamiseen tai remontoimiseen on käytetty rahaston tukea.</t>
  </si>
  <si>
    <t>Virallinen versio</t>
  </si>
  <si>
    <t>Osoitetta saa käyttää rahaston viestintään:</t>
  </si>
  <si>
    <t>Varayhteyshenkilön nimi</t>
  </si>
  <si>
    <t>Varayhteyshenkilön sähköposti</t>
  </si>
  <si>
    <t>Varahteyshenkilön puhelin</t>
  </si>
  <si>
    <t xml:space="preserve">Yhteyshenkilöön ollaan yhteydessä hakemuksen/hankkeeseen liittyen ja yhteyshenkilölle lähetään päätökset tiedoksi, vastuuviranomaisen tiedotteet sekä EUSA-järjestelmän automaatti-ilmoitukset.
Lisäksi yhteyshenkilö voi valita, että hänelle lähetetään myös muuta rahastojen infoa, kuten kutsuja rahastojen tilaisuuksiin ja kuukausittain ilmestyvä uutiskirje. Mikäli yhteyshenkilölle voi lähettää myös muuta rahastojen infoa, valitse Kyllä. </t>
  </si>
  <si>
    <t xml:space="preserve">Varayhteyshenkilöön ollaan yhteydessä hakemuksen/hankkeeseen liittyen ja yhteyshenkilölle lähetään päätökset tiedoksi, vastuuviranomaisen tiedotteet sekä EUSA-järjestelmän automaatti-ilmoitukset.
Lisäksi varayhteyshenkilö voi valita, että hänelle lähetetään myös muuta rahastojen infoa, kuten kutsuja rahastojen tilaisuuksiin ja kuukausittain ilmestyvä uutiskirje. Mikäli varayhteyshenkilölle voi lähettää myös muuta rahastojen infoa, valitse Kyllä. </t>
  </si>
  <si>
    <t>Tuntien lukumäärä</t>
  </si>
  <si>
    <t>Perustuvatko tehtävän kokonaispalkkakustannukset yhden henkilön kokonaispalkkakustannuksiin?</t>
  </si>
  <si>
    <t>Onko tehtävän kokonaispalkkakustannukset laskettu useamman tehtävän kokonaispalkkakustannusten keskiarvon perusteella?</t>
  </si>
  <si>
    <t>Perustelut palkan vastaavuudesta</t>
  </si>
  <si>
    <t>Edellisen vuoden kokonaispalkka (sis. sivukulut ja lomarahat) yhteensä</t>
  </si>
  <si>
    <t xml:space="preserve">Palkka </t>
  </si>
  <si>
    <t>Sivukulut</t>
  </si>
  <si>
    <t>Lomaraha</t>
  </si>
  <si>
    <t xml:space="preserve">Tuntihinta </t>
  </si>
  <si>
    <t>Tehtävän kokonaissumma</t>
  </si>
  <si>
    <t>Henkilöstökustannukset - Tosiasiallinen palkkakustannusmalli</t>
  </si>
  <si>
    <t xml:space="preserve">Henkilöstökustannukset yhteensä </t>
  </si>
  <si>
    <t>Henkilöstökustannukset - Yksinkertaistettu palkkakustannusmalli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</si>
</sst>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ont>
  </fonts>
  <fills count="1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cellStyleXfs>
  <cellXfs count="544">
    <xf numFmtId="0" fontId="0" fillId="0" borderId="0" xfId="0"/>
    <xf numFmtId="0" fontId="0" fillId="0" borderId="0" xfId="0" applyBorder="1"/>
    <xf numFmtId="0" fontId="0" fillId="0" borderId="1" xfId="0" applyBorder="1"/>
    <xf numFmtId="0" fontId="0" fillId="0" borderId="2" xfId="0" applyBorder="1"/>
    <xf numFmtId="0" fontId="3" fillId="5" borderId="0"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5" borderId="0" xfId="0" applyFill="1" applyBorder="1"/>
    <xf numFmtId="0" fontId="0" fillId="5" borderId="2" xfId="0" applyFill="1" applyBorder="1"/>
    <xf numFmtId="0" fontId="6" fillId="5" borderId="0" xfId="0" applyFont="1" applyFill="1" applyBorder="1"/>
    <xf numFmtId="0" fontId="0" fillId="5" borderId="4" xfId="0" applyFill="1" applyBorder="1"/>
    <xf numFmtId="0" fontId="6" fillId="5" borderId="4" xfId="0" applyFont="1" applyFill="1" applyBorder="1"/>
    <xf numFmtId="0" fontId="0" fillId="0" borderId="0" xfId="0" applyFill="1"/>
    <xf numFmtId="0" fontId="0" fillId="5" borderId="3" xfId="0" applyFill="1" applyBorder="1"/>
    <xf numFmtId="0" fontId="0" fillId="5" borderId="5" xfId="0" applyFill="1" applyBorder="1"/>
    <xf numFmtId="0" fontId="0" fillId="6" borderId="0" xfId="0" applyFill="1" applyBorder="1"/>
    <xf numFmtId="0" fontId="0" fillId="8" borderId="0" xfId="0" applyFill="1"/>
    <xf numFmtId="0" fontId="2" fillId="8" borderId="0" xfId="0" applyFont="1" applyFill="1"/>
    <xf numFmtId="0" fontId="2" fillId="0" borderId="0" xfId="0" applyFont="1"/>
    <xf numFmtId="0" fontId="3" fillId="0" borderId="0" xfId="0" applyFont="1" applyBorder="1" applyAlignment="1"/>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10" xfId="0" applyFont="1" applyFill="1" applyBorder="1" applyAlignment="1">
      <alignment horizontal="left"/>
    </xf>
    <xf numFmtId="0" fontId="0" fillId="5" borderId="8" xfId="0" applyFill="1" applyBorder="1"/>
    <xf numFmtId="0" fontId="0" fillId="5" borderId="10" xfId="0" applyFill="1" applyBorder="1"/>
    <xf numFmtId="0" fontId="0" fillId="5" borderId="7" xfId="0" applyFill="1" applyBorder="1"/>
    <xf numFmtId="0" fontId="0" fillId="5" borderId="9" xfId="0"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0" xfId="0" applyFont="1" applyProtection="1">
      <protection hidden="1"/>
    </xf>
    <xf numFmtId="0" fontId="0" fillId="0" borderId="0" xfId="0" applyProtection="1">
      <protection hidden="1"/>
    </xf>
    <xf numFmtId="0" fontId="6" fillId="0" borderId="21" xfId="0" applyFont="1" applyBorder="1" applyAlignment="1" applyProtection="1">
      <alignment horizontal="center"/>
      <protection locked="0"/>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16" fontId="2" fillId="5" borderId="1" xfId="0" applyNumberFormat="1" applyFont="1" applyFill="1" applyBorder="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5" borderId="0" xfId="0" applyFont="1" applyFill="1"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2" fillId="5" borderId="8" xfId="0" applyFont="1" applyFill="1" applyBorder="1" applyAlignment="1">
      <alignmen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14" fillId="10" borderId="0" xfId="4" applyFill="1" applyBorder="1"/>
    <xf numFmtId="0" fontId="6" fillId="6" borderId="21" xfId="0" applyFont="1" applyFill="1" applyBorder="1" applyProtection="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0" borderId="0" xfId="0" applyFont="1" applyFill="1" applyBorder="1" applyAlignment="1" applyProtection="1">
      <alignment horizontal="center" wrapText="1"/>
    </xf>
    <xf numFmtId="0" fontId="0" fillId="0" borderId="0" xfId="0" applyFill="1" applyBorder="1" applyProtection="1"/>
    <xf numFmtId="0" fontId="0" fillId="5" borderId="24" xfId="0" applyFill="1" applyBorder="1" applyProtection="1"/>
    <xf numFmtId="0" fontId="6" fillId="0" borderId="0" xfId="0" applyFont="1" applyFill="1" applyBorder="1" applyProtection="1"/>
    <xf numFmtId="0" fontId="0" fillId="5" borderId="2" xfId="0" applyFill="1" applyBorder="1" applyProtection="1"/>
    <xf numFmtId="0" fontId="2" fillId="0" borderId="0" xfId="0" applyFont="1" applyFill="1" applyAlignment="1" applyProtection="1"/>
    <xf numFmtId="0" fontId="0" fillId="5" borderId="19" xfId="0" applyFill="1" applyBorder="1" applyProtection="1"/>
    <xf numFmtId="0" fontId="0" fillId="6" borderId="1" xfId="0" applyFill="1" applyBorder="1" applyProtection="1"/>
    <xf numFmtId="0" fontId="0" fillId="6" borderId="0" xfId="0" applyFill="1" applyBorder="1" applyProtection="1"/>
    <xf numFmtId="0" fontId="0" fillId="6" borderId="2" xfId="0" applyFill="1" applyBorder="1" applyProtection="1"/>
    <xf numFmtId="0" fontId="0" fillId="5" borderId="1" xfId="0" applyFill="1" applyBorder="1" applyProtection="1"/>
    <xf numFmtId="0" fontId="2" fillId="5" borderId="1" xfId="0" applyFont="1" applyFill="1" applyBorder="1" applyProtection="1"/>
    <xf numFmtId="0" fontId="18" fillId="0" borderId="0" xfId="0" applyFont="1" applyFill="1" applyAlignment="1" applyProtection="1">
      <alignment wrapText="1"/>
    </xf>
    <xf numFmtId="0" fontId="2" fillId="8" borderId="0" xfId="0" applyFont="1" applyFill="1" applyAlignment="1" applyProtection="1"/>
    <xf numFmtId="0" fontId="0" fillId="0" borderId="0" xfId="0" applyBorder="1" applyAlignment="1" applyProtection="1"/>
    <xf numFmtId="0" fontId="2" fillId="5" borderId="2" xfId="0" applyFont="1" applyFill="1" applyBorder="1" applyProtection="1"/>
    <xf numFmtId="0" fontId="2" fillId="0" borderId="0" xfId="0" applyFont="1" applyFill="1" applyBorder="1" applyProtection="1"/>
    <xf numFmtId="0" fontId="2" fillId="5" borderId="19" xfId="0" applyFont="1" applyFill="1" applyBorder="1" applyProtection="1"/>
    <xf numFmtId="0" fontId="2" fillId="5" borderId="0" xfId="0" applyFont="1" applyFill="1" applyBorder="1" applyProtection="1"/>
    <xf numFmtId="0" fontId="2" fillId="8" borderId="0" xfId="0" applyFont="1" applyFill="1" applyAlignment="1" applyProtection="1">
      <alignment vertical="top"/>
    </xf>
    <xf numFmtId="0" fontId="3" fillId="0" borderId="0" xfId="0" applyFont="1" applyFill="1" applyBorder="1" applyAlignment="1" applyProtection="1">
      <alignment horizontal="center"/>
    </xf>
    <xf numFmtId="0" fontId="17" fillId="0" borderId="0" xfId="0" applyFont="1" applyFill="1" applyProtection="1"/>
    <xf numFmtId="0" fontId="0" fillId="5" borderId="20" xfId="0"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1" xfId="0" applyFont="1" applyFill="1" applyBorder="1" applyAlignment="1">
      <alignment horizontal="left"/>
    </xf>
    <xf numFmtId="0" fontId="3" fillId="0" borderId="0" xfId="0" applyFont="1" applyAlignment="1">
      <alignment wrapText="1"/>
    </xf>
    <xf numFmtId="0" fontId="2" fillId="5" borderId="24" xfId="0" applyFont="1" applyFill="1" applyBorder="1"/>
    <xf numFmtId="0" fontId="0" fillId="0" borderId="0" xfId="0" applyBorder="1" applyProtection="1">
      <protection locked="0"/>
    </xf>
    <xf numFmtId="0" fontId="0" fillId="0" borderId="0" xfId="0" applyAlignment="1" applyProtection="1">
      <alignment vertical="center"/>
      <protection locked="0"/>
    </xf>
    <xf numFmtId="0" fontId="3" fillId="5" borderId="0" xfId="0"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6" fillId="5" borderId="0" xfId="0" applyFont="1" applyFill="1" applyBorder="1" applyAlignment="1" applyProtection="1">
      <alignment horizontal="left"/>
      <protection locked="0"/>
    </xf>
    <xf numFmtId="0" fontId="3" fillId="5" borderId="4" xfId="0" applyFont="1" applyFill="1" applyBorder="1" applyAlignment="1" applyProtection="1">
      <alignment horizontal="left"/>
      <protection locked="0"/>
    </xf>
    <xf numFmtId="0" fontId="3" fillId="5" borderId="10" xfId="0" applyFont="1" applyFill="1" applyBorder="1" applyAlignment="1" applyProtection="1">
      <alignment horizontal="left"/>
      <protection locked="0"/>
    </xf>
    <xf numFmtId="0" fontId="9" fillId="5" borderId="8" xfId="0" applyFont="1" applyFill="1" applyBorder="1" applyAlignment="1" applyProtection="1">
      <protection locked="0"/>
    </xf>
    <xf numFmtId="0" fontId="9" fillId="5" borderId="0" xfId="0" applyFont="1" applyFill="1" applyBorder="1" applyAlignment="1" applyProtection="1">
      <protection locked="0"/>
    </xf>
    <xf numFmtId="0" fontId="0" fillId="5" borderId="8" xfId="0" applyFill="1" applyBorder="1" applyAlignment="1" applyProtection="1">
      <alignment horizontal="left"/>
      <protection locked="0"/>
    </xf>
    <xf numFmtId="0" fontId="3" fillId="5" borderId="8" xfId="0" applyFont="1" applyFill="1" applyBorder="1" applyAlignment="1" applyProtection="1">
      <protection locked="0"/>
    </xf>
    <xf numFmtId="0" fontId="0" fillId="5" borderId="8" xfId="0" applyFill="1" applyBorder="1" applyProtection="1">
      <protection locked="0"/>
    </xf>
    <xf numFmtId="0" fontId="0" fillId="5" borderId="0" xfId="0" applyFill="1" applyBorder="1" applyProtection="1">
      <protection locked="0"/>
    </xf>
    <xf numFmtId="0" fontId="0" fillId="0" borderId="0" xfId="0" applyBorder="1" applyAlignment="1" applyProtection="1">
      <protection locked="0"/>
    </xf>
    <xf numFmtId="0" fontId="0" fillId="5" borderId="0" xfId="0" applyFill="1" applyBorder="1" applyAlignment="1" applyProtection="1">
      <alignment horizontal="left" vertical="top"/>
      <protection locked="0"/>
    </xf>
    <xf numFmtId="0" fontId="0" fillId="5" borderId="13" xfId="0" applyFill="1" applyBorder="1" applyProtection="1">
      <protection locked="0"/>
    </xf>
    <xf numFmtId="0" fontId="0" fillId="5" borderId="14" xfId="0" applyFill="1" applyBorder="1" applyProtection="1">
      <protection locked="0"/>
    </xf>
    <xf numFmtId="0" fontId="5" fillId="0" borderId="0" xfId="0" applyFont="1" applyBorder="1" applyAlignment="1" applyProtection="1">
      <alignment horizontal="right"/>
    </xf>
    <xf numFmtId="0" fontId="2" fillId="0" borderId="16" xfId="0" applyFont="1" applyBorder="1" applyProtection="1"/>
    <xf numFmtId="0" fontId="0" fillId="0" borderId="6" xfId="0" applyBorder="1" applyProtection="1"/>
    <xf numFmtId="0" fontId="7" fillId="0" borderId="17" xfId="0" applyFont="1" applyBorder="1" applyAlignment="1" applyProtection="1"/>
    <xf numFmtId="0" fontId="0" fillId="0" borderId="7" xfId="0" applyBorder="1" applyProtection="1"/>
    <xf numFmtId="0" fontId="0" fillId="0" borderId="0" xfId="0" applyBorder="1" applyProtection="1"/>
    <xf numFmtId="14" fontId="0" fillId="0" borderId="10" xfId="0" applyNumberFormat="1" applyBorder="1" applyProtection="1"/>
    <xf numFmtId="0" fontId="0" fillId="0" borderId="0" xfId="0" applyBorder="1" applyAlignment="1" applyProtection="1">
      <alignment horizontal="right"/>
    </xf>
    <xf numFmtId="0" fontId="3" fillId="0" borderId="0" xfId="0" applyFont="1" applyBorder="1" applyAlignment="1" applyProtection="1"/>
    <xf numFmtId="0" fontId="9" fillId="0" borderId="0" xfId="0" applyFont="1" applyFill="1" applyBorder="1" applyAlignment="1" applyProtection="1"/>
    <xf numFmtId="0" fontId="2" fillId="0" borderId="0" xfId="0" applyFont="1" applyFill="1" applyBorder="1" applyAlignment="1" applyProtection="1"/>
    <xf numFmtId="0" fontId="9" fillId="0" borderId="0" xfId="0" applyFont="1" applyBorder="1" applyAlignment="1" applyProtection="1"/>
    <xf numFmtId="0" fontId="3" fillId="0" borderId="8" xfId="0" applyFont="1" applyBorder="1" applyAlignment="1" applyProtection="1"/>
    <xf numFmtId="0" fontId="1" fillId="0" borderId="0" xfId="0" applyFont="1" applyBorder="1" applyProtection="1"/>
    <xf numFmtId="0" fontId="0" fillId="0" borderId="8" xfId="0" applyBorder="1" applyProtection="1"/>
    <xf numFmtId="0" fontId="5" fillId="7" borderId="28" xfId="0" applyFont="1" applyFill="1" applyBorder="1" applyAlignment="1" applyProtection="1"/>
    <xf numFmtId="0" fontId="5" fillId="7" borderId="23" xfId="0" applyFont="1" applyFill="1" applyBorder="1" applyAlignment="1" applyProtection="1"/>
    <xf numFmtId="0" fontId="0" fillId="7" borderId="23" xfId="0" applyFill="1" applyBorder="1" applyProtection="1"/>
    <xf numFmtId="0" fontId="5" fillId="7" borderId="29" xfId="0" applyFont="1" applyFill="1" applyBorder="1" applyProtection="1"/>
    <xf numFmtId="0" fontId="5" fillId="0" borderId="7" xfId="0" applyFont="1" applyBorder="1" applyAlignment="1" applyProtection="1"/>
    <xf numFmtId="0" fontId="5" fillId="0" borderId="0" xfId="0" applyFont="1" applyBorder="1" applyAlignment="1" applyProtection="1"/>
    <xf numFmtId="0" fontId="5" fillId="0" borderId="0" xfId="0" applyFont="1" applyBorder="1" applyProtection="1"/>
    <xf numFmtId="0" fontId="5" fillId="0" borderId="8" xfId="0" applyFont="1" applyBorder="1" applyProtection="1"/>
    <xf numFmtId="0" fontId="3" fillId="5" borderId="7"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8" xfId="0" applyFont="1" applyFill="1" applyBorder="1" applyAlignment="1" applyProtection="1">
      <alignment horizontal="left"/>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3" fillId="5"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10" xfId="0" applyFont="1" applyFill="1" applyBorder="1" applyAlignment="1" applyProtection="1">
      <alignment horizontal="left"/>
    </xf>
    <xf numFmtId="0" fontId="3" fillId="5" borderId="11"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12" xfId="0" applyFont="1" applyFill="1" applyBorder="1" applyAlignment="1" applyProtection="1">
      <alignment horizontal="left"/>
    </xf>
    <xf numFmtId="0" fontId="0" fillId="0" borderId="0" xfId="0" applyFill="1" applyAlignment="1" applyProtection="1">
      <alignment vertical="top" wrapText="1"/>
    </xf>
    <xf numFmtId="0" fontId="0" fillId="0" borderId="0" xfId="0" applyFill="1" applyBorder="1" applyAlignment="1" applyProtection="1">
      <alignment vertical="top" wrapText="1"/>
    </xf>
    <xf numFmtId="0" fontId="2" fillId="0" borderId="0" xfId="0" applyFont="1" applyAlignment="1" applyProtection="1">
      <alignment horizontal="left" vertical="top"/>
    </xf>
    <xf numFmtId="0" fontId="2" fillId="8" borderId="0" xfId="0" applyFont="1" applyFill="1" applyBorder="1" applyProtection="1"/>
    <xf numFmtId="0" fontId="0" fillId="8" borderId="0" xfId="0" applyFill="1" applyBorder="1" applyProtection="1"/>
    <xf numFmtId="0" fontId="2" fillId="0" borderId="0" xfId="0" applyFont="1" applyFill="1" applyAlignment="1" applyProtection="1">
      <alignment vertical="top" wrapText="1"/>
    </xf>
    <xf numFmtId="0" fontId="0" fillId="0" borderId="0" xfId="0" applyAlignment="1" applyProtection="1">
      <alignment vertical="top"/>
    </xf>
    <xf numFmtId="0" fontId="6" fillId="5" borderId="7" xfId="0" applyFont="1" applyFill="1" applyBorder="1" applyAlignment="1" applyProtection="1"/>
    <xf numFmtId="0" fontId="3" fillId="5" borderId="0" xfId="0" applyFont="1" applyFill="1" applyBorder="1" applyAlignment="1" applyProtection="1"/>
    <xf numFmtId="0" fontId="3" fillId="5" borderId="8" xfId="0" applyFont="1" applyFill="1" applyBorder="1" applyAlignment="1" applyProtection="1"/>
    <xf numFmtId="0" fontId="0" fillId="5" borderId="0" xfId="0" applyFill="1" applyBorder="1" applyAlignment="1" applyProtection="1">
      <alignment horizontal="center"/>
    </xf>
    <xf numFmtId="0" fontId="0" fillId="5" borderId="0" xfId="0" applyFill="1" applyBorder="1" applyAlignment="1" applyProtection="1">
      <alignment horizontal="right"/>
    </xf>
    <xf numFmtId="0" fontId="0" fillId="5" borderId="8" xfId="0" applyFill="1" applyBorder="1" applyProtection="1"/>
    <xf numFmtId="0" fontId="6" fillId="5" borderId="0" xfId="0" applyFont="1" applyFill="1" applyBorder="1" applyAlignment="1" applyProtection="1">
      <alignment horizontal="left" vertical="center"/>
    </xf>
    <xf numFmtId="0" fontId="6" fillId="5" borderId="0" xfId="0" applyFont="1" applyFill="1" applyBorder="1" applyAlignment="1" applyProtection="1"/>
    <xf numFmtId="0" fontId="0" fillId="5" borderId="8" xfId="0" applyFill="1" applyBorder="1" applyAlignment="1" applyProtection="1"/>
    <xf numFmtId="0" fontId="6" fillId="5" borderId="9" xfId="0" applyFont="1" applyFill="1" applyBorder="1" applyAlignment="1" applyProtection="1"/>
    <xf numFmtId="0" fontId="0" fillId="5" borderId="4" xfId="0" applyFill="1" applyBorder="1" applyAlignment="1" applyProtection="1">
      <alignment horizontal="center"/>
    </xf>
    <xf numFmtId="0" fontId="0" fillId="5" borderId="4" xfId="0" applyFill="1" applyBorder="1" applyProtection="1"/>
    <xf numFmtId="0" fontId="6" fillId="5" borderId="4" xfId="0" applyFont="1" applyFill="1" applyBorder="1" applyProtection="1"/>
    <xf numFmtId="0" fontId="0" fillId="5" borderId="4" xfId="0" applyFill="1" applyBorder="1" applyAlignment="1" applyProtection="1">
      <alignment horizontal="right"/>
    </xf>
    <xf numFmtId="0" fontId="0" fillId="5" borderId="10" xfId="0" applyFill="1" applyBorder="1" applyProtection="1"/>
    <xf numFmtId="0" fontId="3" fillId="0" borderId="9" xfId="0" applyFont="1" applyFill="1" applyBorder="1" applyAlignment="1" applyProtection="1">
      <alignment vertical="top"/>
    </xf>
    <xf numFmtId="0" fontId="6" fillId="0" borderId="4" xfId="0" applyFont="1" applyFill="1" applyBorder="1" applyAlignment="1" applyProtection="1">
      <alignment vertical="top"/>
    </xf>
    <xf numFmtId="0" fontId="6" fillId="6" borderId="4" xfId="0" applyFont="1" applyFill="1" applyBorder="1" applyAlignment="1" applyProtection="1">
      <alignment vertical="top"/>
    </xf>
    <xf numFmtId="0" fontId="6" fillId="6" borderId="10" xfId="0" applyFont="1" applyFill="1" applyBorder="1" applyAlignment="1" applyProtection="1">
      <alignment vertical="top"/>
    </xf>
    <xf numFmtId="0" fontId="3" fillId="5" borderId="11" xfId="0" applyFont="1" applyFill="1" applyBorder="1" applyAlignment="1" applyProtection="1">
      <alignment horizontal="left" vertical="top"/>
    </xf>
    <xf numFmtId="0" fontId="0" fillId="5" borderId="3" xfId="0" applyFill="1" applyBorder="1" applyAlignment="1" applyProtection="1">
      <alignment horizontal="left" vertical="top"/>
    </xf>
    <xf numFmtId="0" fontId="0" fillId="5" borderId="12" xfId="0" applyFill="1" applyBorder="1" applyAlignment="1" applyProtection="1">
      <alignment horizontal="left" vertical="top"/>
    </xf>
    <xf numFmtId="0" fontId="2" fillId="5" borderId="8" xfId="0" applyFont="1" applyFill="1" applyBorder="1" applyAlignment="1" applyProtection="1">
      <alignment horizontal="left" vertical="top" wrapText="1"/>
    </xf>
    <xf numFmtId="0" fontId="0" fillId="5" borderId="8" xfId="0" applyFill="1" applyBorder="1" applyAlignment="1" applyProtection="1">
      <alignment horizontal="left" vertical="top"/>
    </xf>
    <xf numFmtId="0" fontId="0" fillId="5" borderId="10" xfId="0" applyFill="1" applyBorder="1" applyAlignment="1" applyProtection="1">
      <alignment horizontal="left" vertical="top"/>
    </xf>
    <xf numFmtId="0" fontId="0" fillId="5" borderId="10" xfId="0"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6" borderId="8" xfId="0" applyFill="1" applyBorder="1" applyProtection="1"/>
    <xf numFmtId="0" fontId="0" fillId="5" borderId="12" xfId="0" applyFill="1" applyBorder="1" applyProtection="1"/>
    <xf numFmtId="0" fontId="0" fillId="5" borderId="15" xfId="0" applyFill="1" applyBorder="1" applyProtection="1"/>
    <xf numFmtId="0" fontId="6" fillId="5" borderId="7" xfId="0" applyFont="1" applyFill="1" applyBorder="1" applyAlignment="1" applyProtection="1">
      <alignment horizontal="left" vertical="top"/>
    </xf>
    <xf numFmtId="0" fontId="0" fillId="5" borderId="0" xfId="0" applyFill="1" applyBorder="1" applyAlignment="1" applyProtection="1">
      <alignment horizontal="left" vertical="top"/>
    </xf>
    <xf numFmtId="0" fontId="6" fillId="5" borderId="9" xfId="0" applyFont="1" applyFill="1" applyBorder="1" applyAlignment="1" applyProtection="1">
      <alignment horizontal="left" vertical="top"/>
    </xf>
    <xf numFmtId="0" fontId="0" fillId="5" borderId="4" xfId="0" applyFill="1" applyBorder="1" applyAlignment="1" applyProtection="1">
      <alignment horizontal="left" vertical="top"/>
    </xf>
    <xf numFmtId="0" fontId="6" fillId="5" borderId="11" xfId="0" applyFont="1" applyFill="1" applyBorder="1" applyAlignment="1" applyProtection="1">
      <alignment horizontal="left" vertical="top"/>
    </xf>
    <xf numFmtId="0" fontId="0" fillId="5" borderId="9" xfId="0" applyFill="1" applyBorder="1" applyAlignment="1" applyProtection="1">
      <alignment horizontal="left" vertical="top" wrapText="1"/>
    </xf>
    <xf numFmtId="0" fontId="0" fillId="5" borderId="4" xfId="0" applyFill="1" applyBorder="1" applyAlignment="1" applyProtection="1">
      <alignment horizontal="left" vertical="top" wrapText="1"/>
    </xf>
    <xf numFmtId="0" fontId="0" fillId="6" borderId="7" xfId="0" applyFill="1" applyBorder="1" applyAlignment="1" applyProtection="1">
      <alignment horizontal="left" vertical="top" wrapText="1"/>
    </xf>
    <xf numFmtId="0" fontId="0" fillId="6" borderId="0" xfId="0" applyFill="1" applyBorder="1" applyAlignment="1" applyProtection="1">
      <alignment horizontal="left" vertical="top" wrapText="1"/>
    </xf>
    <xf numFmtId="0" fontId="0" fillId="5" borderId="9" xfId="0" applyFill="1" applyBorder="1" applyProtection="1"/>
    <xf numFmtId="0" fontId="0" fillId="6" borderId="7" xfId="0" applyFill="1" applyBorder="1" applyProtection="1"/>
    <xf numFmtId="0" fontId="3" fillId="5" borderId="11" xfId="0" applyFont="1" applyFill="1" applyBorder="1" applyProtection="1"/>
    <xf numFmtId="0" fontId="0" fillId="5" borderId="3" xfId="0" applyFill="1" applyBorder="1" applyProtection="1"/>
    <xf numFmtId="0" fontId="6" fillId="5" borderId="11" xfId="0" applyFont="1" applyFill="1" applyBorder="1" applyProtection="1"/>
    <xf numFmtId="0" fontId="0" fillId="5" borderId="7" xfId="0" applyFill="1" applyBorder="1" applyProtection="1"/>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164" fontId="0" fillId="0" borderId="21" xfId="0" applyNumberFormat="1" applyBorder="1" applyAlignment="1" applyProtection="1">
      <alignment wrapText="1"/>
      <protection locked="0"/>
    </xf>
    <xf numFmtId="0" fontId="2" fillId="10"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pplyProtection="1">
      <alignment vertical="top" wrapText="1"/>
    </xf>
    <xf numFmtId="0" fontId="2" fillId="8" borderId="0" xfId="0" applyFont="1" applyFill="1" applyAlignment="1" applyProtection="1">
      <alignment horizontal="left" vertical="top" wrapText="1"/>
    </xf>
    <xf numFmtId="0" fontId="18" fillId="8" borderId="0"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pplyProtection="1">
      <alignment horizontal="left" vertical="top"/>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6" fillId="5" borderId="8" xfId="0" applyFont="1" applyFill="1" applyBorder="1" applyAlignment="1" applyProtection="1">
      <alignment horizontal="left"/>
    </xf>
    <xf numFmtId="0" fontId="2" fillId="6" borderId="28" xfId="0" applyFont="1" applyFill="1" applyBorder="1" applyAlignment="1" applyProtection="1">
      <alignment horizontal="left" vertical="top" wrapText="1"/>
      <protection locked="0"/>
    </xf>
    <xf numFmtId="0" fontId="2" fillId="0" borderId="6" xfId="0" applyFont="1" applyBorder="1" applyAlignment="1" applyProtection="1">
      <alignment horizontal="right"/>
    </xf>
    <xf numFmtId="0" fontId="7" fillId="0" borderId="6" xfId="0" applyFont="1" applyBorder="1" applyAlignment="1" applyProtection="1">
      <alignment horizontal="right"/>
    </xf>
    <xf numFmtId="0" fontId="0" fillId="0" borderId="0" xfId="0" applyBorder="1" applyAlignment="1" applyProtection="1">
      <alignment horizontal="right"/>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0" xfId="0" applyFont="1" applyBorder="1" applyAlignment="1" applyProtection="1">
      <alignment horizontal="center"/>
    </xf>
    <xf numFmtId="0" fontId="3" fillId="0" borderId="8" xfId="0" applyFont="1" applyBorder="1" applyAlignment="1" applyProtection="1">
      <alignment horizontal="center"/>
    </xf>
    <xf numFmtId="0" fontId="2" fillId="0" borderId="0" xfId="0" applyFont="1" applyFill="1" applyBorder="1" applyAlignment="1" applyProtection="1">
      <alignment horizontal="right"/>
    </xf>
    <xf numFmtId="0" fontId="3" fillId="5" borderId="11" xfId="0" applyFont="1" applyFill="1" applyBorder="1" applyAlignment="1" applyProtection="1">
      <alignment horizontal="left" vertical="top"/>
    </xf>
    <xf numFmtId="0" fontId="3" fillId="5" borderId="3"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3" fillId="6" borderId="7" xfId="0" applyFont="1" applyFill="1" applyBorder="1" applyAlignment="1" applyProtection="1">
      <alignment horizontal="left"/>
    </xf>
    <xf numFmtId="0" fontId="3" fillId="6" borderId="0" xfId="0" applyFont="1" applyFill="1" applyBorder="1" applyAlignment="1" applyProtection="1">
      <alignment horizontal="left"/>
    </xf>
    <xf numFmtId="0" fontId="3" fillId="6" borderId="8" xfId="0" applyFont="1" applyFill="1" applyBorder="1" applyAlignment="1" applyProtection="1">
      <alignment horizontal="left"/>
    </xf>
    <xf numFmtId="0" fontId="5" fillId="7" borderId="23" xfId="0" applyFont="1" applyFill="1" applyBorder="1" applyAlignment="1" applyProtection="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xf>
    <xf numFmtId="0" fontId="0" fillId="5" borderId="3" xfId="0" applyFill="1" applyBorder="1" applyAlignment="1" applyProtection="1">
      <alignment horizontal="left"/>
    </xf>
    <xf numFmtId="0" fontId="0" fillId="5" borderId="12" xfId="0" applyFill="1" applyBorder="1" applyAlignment="1" applyProtection="1">
      <alignment horizontal="left"/>
    </xf>
    <xf numFmtId="0" fontId="2" fillId="8" borderId="0" xfId="0" applyFont="1" applyFill="1" applyAlignment="1" applyProtection="1">
      <alignment vertical="top" wrapText="1"/>
    </xf>
    <xf numFmtId="0" fontId="0" fillId="8" borderId="0" xfId="0" applyFill="1" applyAlignment="1" applyProtection="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Border="1" applyAlignment="1" applyProtection="1">
      <alignment horizontal="left" wrapText="1"/>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14" fontId="6" fillId="6" borderId="22" xfId="0" applyNumberFormat="1" applyFont="1"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2" fillId="8" borderId="0" xfId="0" applyFont="1" applyFill="1" applyAlignment="1">
      <alignment horizontal="left" vertical="top" wrapText="1"/>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0" borderId="0" xfId="0" applyFont="1" applyFill="1" applyAlignment="1">
      <alignment horizontal="left" vertical="top" wrapText="1"/>
    </xf>
    <xf numFmtId="0" fontId="3" fillId="5" borderId="20"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5" xfId="0" applyFont="1" applyFill="1" applyBorder="1" applyAlignment="1" applyProtection="1">
      <alignment horizontal="center" wrapText="1"/>
    </xf>
    <xf numFmtId="0" fontId="3" fillId="5" borderId="20"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5" xfId="0" applyFont="1" applyFill="1" applyBorder="1" applyAlignment="1" applyProtection="1">
      <alignment horizontal="center"/>
    </xf>
    <xf numFmtId="0" fontId="2" fillId="0" borderId="0" xfId="0" applyFont="1" applyFill="1" applyAlignment="1">
      <alignment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2" fillId="5"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5" borderId="0" xfId="0" applyFill="1" applyBorder="1" applyAlignment="1">
      <alignment horizontal="left" vertical="top" wrapText="1"/>
    </xf>
    <xf numFmtId="0" fontId="14" fillId="9" borderId="0" xfId="4" applyFill="1" applyBorder="1" applyAlignment="1">
      <alignment horizontal="center"/>
    </xf>
    <xf numFmtId="0" fontId="2" fillId="8" borderId="0" xfId="0" applyFont="1" applyFill="1" applyBorder="1" applyAlignment="1">
      <alignment horizontal="left" vertical="top" wrapText="1"/>
    </xf>
    <xf numFmtId="0" fontId="6" fillId="6" borderId="21" xfId="0" applyFont="1" applyFill="1" applyBorder="1" applyProtection="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6" borderId="0" xfId="0" applyFont="1" applyFill="1" applyBorder="1" applyAlignment="1">
      <alignment horizontal="right"/>
    </xf>
    <xf numFmtId="0" fontId="0" fillId="6" borderId="0" xfId="0" applyFill="1" applyBorder="1" applyAlignment="1">
      <alignment horizontal="right"/>
    </xf>
    <xf numFmtId="0" fontId="14" fillId="9" borderId="22" xfId="4" applyFill="1" applyBorder="1" applyAlignment="1">
      <alignment horizontal="center"/>
    </xf>
    <xf numFmtId="0" fontId="14" fillId="9" borderId="23" xfId="4" applyFill="1" applyBorder="1" applyAlignment="1">
      <alignment horizontal="center"/>
    </xf>
    <xf numFmtId="0" fontId="14" fillId="9" borderId="24" xfId="4" applyFill="1" applyBorder="1" applyAlignment="1">
      <alignment horizontal="center"/>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cellXfs>
  <cellStyles count="9">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105380</xdr:colOff>
      <xdr:row>0</xdr:row>
      <xdr:rowOff>104773</xdr:rowOff>
    </xdr:from>
    <xdr:ext cx="1742470" cy="958527"/>
    <xdr:pic>
      <xdr:nvPicPr>
        <xdr:cNvPr id="2" name="Kuva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380" y="104773"/>
          <a:ext cx="1742470" cy="958527"/>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18482" name="Kuva 2">
          <a:extLst>
            <a:ext uri="{FF2B5EF4-FFF2-40B4-BE49-F238E27FC236}">
              <a16:creationId xmlns:a16="http://schemas.microsoft.com/office/drawing/2014/main" id="{00000000-0008-0000-0900-000032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1</xdr:row>
      <xdr:rowOff>38100</xdr:rowOff>
    </xdr:from>
    <xdr:to>
      <xdr:col>3</xdr:col>
      <xdr:colOff>28575</xdr:colOff>
      <xdr:row>3</xdr:row>
      <xdr:rowOff>228600</xdr:rowOff>
    </xdr:to>
    <xdr:pic>
      <xdr:nvPicPr>
        <xdr:cNvPr id="1361" name="Kuva 13">
          <a:extLst>
            <a:ext uri="{FF2B5EF4-FFF2-40B4-BE49-F238E27FC236}">
              <a16:creationId xmlns:a16="http://schemas.microsoft.com/office/drawing/2014/main" id="{00000000-0008-0000-0100-00005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00025"/>
          <a:ext cx="1600200" cy="5715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108</xdr:row>
          <xdr:rowOff>66675</xdr:rowOff>
        </xdr:from>
        <xdr:to>
          <xdr:col>1</xdr:col>
          <xdr:colOff>19050</xdr:colOff>
          <xdr:row>109</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108</xdr:row>
          <xdr:rowOff>57150</xdr:rowOff>
        </xdr:from>
        <xdr:to>
          <xdr:col>3</xdr:col>
          <xdr:colOff>561975</xdr:colOff>
          <xdr:row>108</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56</xdr:row>
          <xdr:rowOff>123825</xdr:rowOff>
        </xdr:from>
        <xdr:to>
          <xdr:col>1</xdr:col>
          <xdr:colOff>19050</xdr:colOff>
          <xdr:row>58</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123825</xdr:rowOff>
        </xdr:from>
        <xdr:to>
          <xdr:col>4</xdr:col>
          <xdr:colOff>95250</xdr:colOff>
          <xdr:row>58</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65</xdr:row>
          <xdr:rowOff>123825</xdr:rowOff>
        </xdr:from>
        <xdr:to>
          <xdr:col>1</xdr:col>
          <xdr:colOff>19050</xdr:colOff>
          <xdr:row>67</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65</xdr:row>
          <xdr:rowOff>123825</xdr:rowOff>
        </xdr:from>
        <xdr:to>
          <xdr:col>4</xdr:col>
          <xdr:colOff>95250</xdr:colOff>
          <xdr:row>67</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3</xdr:row>
      <xdr:rowOff>114300</xdr:rowOff>
    </xdr:to>
    <xdr:pic>
      <xdr:nvPicPr>
        <xdr:cNvPr id="23602" name="Kuva 2">
          <a:extLst>
            <a:ext uri="{FF2B5EF4-FFF2-40B4-BE49-F238E27FC236}">
              <a16:creationId xmlns:a16="http://schemas.microsoft.com/office/drawing/2014/main" id="{00000000-0008-0000-1500-000032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3</xdr:row>
      <xdr:rowOff>114300</xdr:rowOff>
    </xdr:to>
    <xdr:pic>
      <xdr:nvPicPr>
        <xdr:cNvPr id="24625" name="Kuva 2">
          <a:extLst>
            <a:ext uri="{FF2B5EF4-FFF2-40B4-BE49-F238E27FC236}">
              <a16:creationId xmlns:a16="http://schemas.microsoft.com/office/drawing/2014/main" id="{00000000-0008-0000-1600-000031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5649" name="Kuva 2">
          <a:extLst>
            <a:ext uri="{FF2B5EF4-FFF2-40B4-BE49-F238E27FC236}">
              <a16:creationId xmlns:a16="http://schemas.microsoft.com/office/drawing/2014/main" id="{00000000-0008-0000-1700-000031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6673" name="Kuva 2">
          <a:extLst>
            <a:ext uri="{FF2B5EF4-FFF2-40B4-BE49-F238E27FC236}">
              <a16:creationId xmlns:a16="http://schemas.microsoft.com/office/drawing/2014/main" id="{00000000-0008-0000-1800-000031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447675</xdr:colOff>
      <xdr:row>3</xdr:row>
      <xdr:rowOff>85725</xdr:rowOff>
    </xdr:to>
    <xdr:pic>
      <xdr:nvPicPr>
        <xdr:cNvPr id="15441" name="Kuva 13">
          <a:extLst>
            <a:ext uri="{FF2B5EF4-FFF2-40B4-BE49-F238E27FC236}">
              <a16:creationId xmlns:a16="http://schemas.microsoft.com/office/drawing/2014/main" id="{00000000-0008-0000-1900-000051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12</xdr:row>
          <xdr:rowOff>95250</xdr:rowOff>
        </xdr:from>
        <xdr:to>
          <xdr:col>0</xdr:col>
          <xdr:colOff>457200</xdr:colOff>
          <xdr:row>13</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0</xdr:col>
          <xdr:colOff>447675</xdr:colOff>
          <xdr:row>12</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1</xdr:row>
      <xdr:rowOff>76200</xdr:rowOff>
    </xdr:from>
    <xdr:to>
      <xdr:col>2</xdr:col>
      <xdr:colOff>314325</xdr:colOff>
      <xdr:row>4</xdr:row>
      <xdr:rowOff>142875</xdr:rowOff>
    </xdr:to>
    <xdr:pic>
      <xdr:nvPicPr>
        <xdr:cNvPr id="4203" name="Kuva 13">
          <a:extLst>
            <a:ext uri="{FF2B5EF4-FFF2-40B4-BE49-F238E27FC236}">
              <a16:creationId xmlns:a16="http://schemas.microsoft.com/office/drawing/2014/main" id="{00000000-0008-0000-02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381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66675</xdr:rowOff>
    </xdr:to>
    <xdr:pic>
      <xdr:nvPicPr>
        <xdr:cNvPr id="2" name="Kuva 1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66675</xdr:rowOff>
    </xdr:to>
    <xdr:pic>
      <xdr:nvPicPr>
        <xdr:cNvPr id="10326" name="Kuva 13">
          <a:extLst>
            <a:ext uri="{FF2B5EF4-FFF2-40B4-BE49-F238E27FC236}">
              <a16:creationId xmlns:a16="http://schemas.microsoft.com/office/drawing/2014/main" id="{00000000-0008-0000-0400-000056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419100</xdr:colOff>
      <xdr:row>3</xdr:row>
      <xdr:rowOff>66675</xdr:rowOff>
    </xdr:to>
    <xdr:pic>
      <xdr:nvPicPr>
        <xdr:cNvPr id="13426" name="Kuva 13">
          <a:extLst>
            <a:ext uri="{FF2B5EF4-FFF2-40B4-BE49-F238E27FC236}">
              <a16:creationId xmlns:a16="http://schemas.microsoft.com/office/drawing/2014/main" id="{00000000-0008-0000-0500-00007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1638300</xdr:colOff>
      <xdr:row>3</xdr:row>
      <xdr:rowOff>78398</xdr:rowOff>
    </xdr:to>
    <xdr:pic>
      <xdr:nvPicPr>
        <xdr:cNvPr id="7311" name="Kuva 13">
          <a:extLst>
            <a:ext uri="{FF2B5EF4-FFF2-40B4-BE49-F238E27FC236}">
              <a16:creationId xmlns:a16="http://schemas.microsoft.com/office/drawing/2014/main" id="{00000000-0008-0000-0600-00008F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619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114300</xdr:rowOff>
    </xdr:to>
    <xdr:pic>
      <xdr:nvPicPr>
        <xdr:cNvPr id="16434" name="Kuva 2">
          <a:extLst>
            <a:ext uri="{FF2B5EF4-FFF2-40B4-BE49-F238E27FC236}">
              <a16:creationId xmlns:a16="http://schemas.microsoft.com/office/drawing/2014/main" id="{00000000-0008-0000-07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3</xdr:row>
      <xdr:rowOff>114300</xdr:rowOff>
    </xdr:to>
    <xdr:pic>
      <xdr:nvPicPr>
        <xdr:cNvPr id="17457" name="Kuva 2">
          <a:extLst>
            <a:ext uri="{FF2B5EF4-FFF2-40B4-BE49-F238E27FC236}">
              <a16:creationId xmlns:a16="http://schemas.microsoft.com/office/drawing/2014/main" id="{00000000-0008-0000-08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6.xml"/><Relationship Id="rId1" Type="http://schemas.openxmlformats.org/officeDocument/2006/relationships/printerSettings" Target="../printerSettings/printerSettings29.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5.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2" Type="http://schemas.openxmlformats.org/officeDocument/2006/relationships/drawing" Target="../drawings/drawing6.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drawing" Target="../drawings/drawing7.x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vmlDrawing" Target="../drawings/vmlDrawing4.vml"/><Relationship Id="rId9" Type="http://schemas.openxmlformats.org/officeDocument/2006/relationships/ctrlProp" Target="../ctrlProps/ctrlProp5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heetViews>
  <sheetFormatPr defaultRowHeight="12.75" x14ac:dyDescent="0.2"/>
  <cols>
    <col min="1" max="1" width="4" style="176" customWidth="1"/>
    <col min="2" max="2" width="19.85546875" style="176" bestFit="1" customWidth="1"/>
    <col min="3" max="3" width="4.85546875" style="176" customWidth="1"/>
    <col min="4" max="4" width="9.140625" style="176" customWidth="1"/>
    <col min="5" max="5" width="9.140625" style="176"/>
    <col min="6" max="7" width="9.140625" style="176" customWidth="1"/>
    <col min="8" max="8" width="9.140625" style="176"/>
    <col min="9" max="9" width="9.140625" style="176" customWidth="1"/>
    <col min="10" max="10" width="10.28515625" style="176" customWidth="1"/>
    <col min="11" max="11" width="9.7109375" style="176" customWidth="1"/>
    <col min="12" max="16384" width="9.140625" style="176"/>
  </cols>
  <sheetData>
    <row r="1" spans="1:10" x14ac:dyDescent="0.2">
      <c r="A1" s="179"/>
      <c r="B1" s="177"/>
      <c r="C1" s="177"/>
      <c r="D1" s="177"/>
      <c r="E1" s="177"/>
      <c r="F1" s="177"/>
      <c r="G1" s="177"/>
      <c r="H1" s="342" t="s">
        <v>350</v>
      </c>
      <c r="I1" s="342"/>
      <c r="J1" s="342"/>
    </row>
    <row r="2" spans="1:10" ht="15" customHeight="1" x14ac:dyDescent="0.2">
      <c r="A2" s="177"/>
      <c r="B2" s="177"/>
      <c r="C2" s="177"/>
      <c r="D2" s="177"/>
      <c r="E2" s="177"/>
      <c r="F2" s="177"/>
      <c r="G2" s="177"/>
      <c r="H2" s="344"/>
      <c r="I2" s="344"/>
      <c r="J2" s="177"/>
    </row>
    <row r="3" spans="1:10" ht="15" customHeight="1" x14ac:dyDescent="0.2">
      <c r="A3" s="177"/>
      <c r="B3" s="177"/>
      <c r="C3" s="177"/>
      <c r="D3" s="177"/>
      <c r="E3" s="177"/>
      <c r="F3" s="177"/>
      <c r="G3" s="177"/>
      <c r="H3" s="177"/>
      <c r="I3" s="180"/>
      <c r="J3" s="177"/>
    </row>
    <row r="4" spans="1:10" ht="43.5" customHeight="1" x14ac:dyDescent="0.25">
      <c r="A4" s="345" t="s">
        <v>206</v>
      </c>
      <c r="B4" s="345"/>
      <c r="C4" s="345"/>
      <c r="D4" s="345"/>
      <c r="E4" s="345"/>
      <c r="F4" s="345"/>
      <c r="G4" s="345"/>
      <c r="H4" s="345"/>
      <c r="I4" s="345"/>
      <c r="J4" s="345"/>
    </row>
    <row r="5" spans="1:10" x14ac:dyDescent="0.2">
      <c r="A5" s="346" t="s">
        <v>205</v>
      </c>
      <c r="B5" s="346"/>
      <c r="C5" s="346"/>
      <c r="D5" s="346"/>
      <c r="E5" s="346"/>
      <c r="F5" s="346"/>
      <c r="G5" s="346"/>
      <c r="H5" s="346"/>
      <c r="I5" s="346"/>
      <c r="J5" s="346"/>
    </row>
    <row r="6" spans="1:10" x14ac:dyDescent="0.2">
      <c r="A6" s="177"/>
      <c r="B6" s="181"/>
      <c r="C6" s="342"/>
      <c r="D6" s="342"/>
      <c r="E6" s="182"/>
      <c r="F6" s="183"/>
      <c r="G6" s="182"/>
      <c r="H6" s="181"/>
      <c r="I6" s="181"/>
      <c r="J6" s="181"/>
    </row>
    <row r="7" spans="1:10" x14ac:dyDescent="0.2">
      <c r="A7" s="184" t="s">
        <v>247</v>
      </c>
      <c r="B7" s="177"/>
      <c r="C7" s="177"/>
      <c r="D7" s="177"/>
      <c r="E7" s="177"/>
      <c r="F7" s="177"/>
      <c r="G7" s="177"/>
      <c r="H7" s="177"/>
      <c r="I7" s="177"/>
      <c r="J7" s="177"/>
    </row>
    <row r="8" spans="1:10" x14ac:dyDescent="0.2">
      <c r="A8" s="177" t="s">
        <v>207</v>
      </c>
      <c r="B8" s="177"/>
      <c r="C8" s="177"/>
      <c r="D8" s="177"/>
      <c r="E8" s="177"/>
      <c r="F8" s="177"/>
      <c r="G8" s="177"/>
      <c r="H8" s="177"/>
      <c r="I8" s="177"/>
      <c r="J8" s="177"/>
    </row>
    <row r="9" spans="1:10" x14ac:dyDescent="0.2">
      <c r="A9" s="184" t="s">
        <v>241</v>
      </c>
      <c r="B9" s="177"/>
      <c r="C9" s="177"/>
      <c r="D9" s="177"/>
      <c r="E9" s="177"/>
      <c r="F9" s="177"/>
      <c r="G9" s="177"/>
      <c r="H9" s="177"/>
      <c r="I9" s="177"/>
      <c r="J9" s="177"/>
    </row>
    <row r="10" spans="1:10" x14ac:dyDescent="0.2">
      <c r="A10" s="177"/>
      <c r="B10" s="177"/>
      <c r="C10" s="177"/>
      <c r="D10" s="177"/>
      <c r="E10" s="177"/>
      <c r="F10" s="177"/>
      <c r="G10" s="177"/>
      <c r="H10" s="177"/>
      <c r="I10" s="177"/>
      <c r="J10" s="177"/>
    </row>
    <row r="11" spans="1:10" x14ac:dyDescent="0.2">
      <c r="A11" s="177" t="s">
        <v>208</v>
      </c>
      <c r="B11" s="177"/>
      <c r="C11" s="177"/>
      <c r="D11" s="177"/>
      <c r="E11" s="177"/>
      <c r="F11" s="177"/>
      <c r="G11" s="177"/>
      <c r="H11" s="177"/>
      <c r="I11" s="177"/>
      <c r="J11" s="177"/>
    </row>
    <row r="12" spans="1:10" x14ac:dyDescent="0.2">
      <c r="A12" s="184" t="s">
        <v>242</v>
      </c>
      <c r="B12" s="177"/>
      <c r="C12" s="177"/>
      <c r="D12" s="177"/>
      <c r="E12" s="177"/>
      <c r="F12" s="177"/>
      <c r="G12" s="177"/>
      <c r="H12" s="177"/>
      <c r="I12" s="177"/>
      <c r="J12" s="177"/>
    </row>
    <row r="13" spans="1:10" x14ac:dyDescent="0.2">
      <c r="A13" s="184" t="s">
        <v>243</v>
      </c>
      <c r="B13" s="177"/>
      <c r="C13" s="177"/>
      <c r="D13" s="177"/>
      <c r="E13" s="177"/>
      <c r="F13" s="177"/>
      <c r="G13" s="177"/>
      <c r="H13" s="177"/>
      <c r="I13" s="177"/>
      <c r="J13" s="177"/>
    </row>
    <row r="14" spans="1:10" x14ac:dyDescent="0.2">
      <c r="A14" s="184" t="s">
        <v>244</v>
      </c>
      <c r="B14" s="177"/>
      <c r="C14" s="177"/>
      <c r="D14" s="177"/>
      <c r="E14" s="177"/>
      <c r="F14" s="177"/>
      <c r="G14" s="177"/>
      <c r="H14" s="177"/>
      <c r="I14" s="177"/>
      <c r="J14" s="177"/>
    </row>
    <row r="15" spans="1:10" x14ac:dyDescent="0.2">
      <c r="A15" s="184" t="s">
        <v>245</v>
      </c>
      <c r="B15" s="177"/>
      <c r="C15" s="177"/>
      <c r="D15" s="177"/>
      <c r="E15" s="177"/>
      <c r="F15" s="177"/>
      <c r="G15" s="177"/>
      <c r="H15" s="177"/>
      <c r="I15" s="177"/>
      <c r="J15" s="177"/>
    </row>
    <row r="16" spans="1:10" x14ac:dyDescent="0.2">
      <c r="A16" s="177"/>
      <c r="B16" s="177"/>
      <c r="C16" s="177"/>
      <c r="D16" s="177"/>
      <c r="E16" s="177"/>
      <c r="F16" s="177"/>
      <c r="G16" s="177"/>
      <c r="H16" s="177"/>
      <c r="I16" s="177"/>
      <c r="J16" s="177"/>
    </row>
    <row r="17" spans="1:14" ht="36.75" customHeight="1" x14ac:dyDescent="0.2">
      <c r="A17" s="343" t="s">
        <v>248</v>
      </c>
      <c r="B17" s="343"/>
      <c r="C17" s="343"/>
      <c r="D17" s="343"/>
      <c r="E17" s="343"/>
      <c r="F17" s="343"/>
      <c r="G17" s="343"/>
      <c r="H17" s="343"/>
      <c r="I17" s="343"/>
      <c r="J17" s="343"/>
    </row>
    <row r="18" spans="1:14" x14ac:dyDescent="0.2">
      <c r="A18" s="177"/>
      <c r="B18" s="177"/>
      <c r="C18" s="177"/>
      <c r="D18" s="177"/>
      <c r="E18" s="177"/>
      <c r="F18" s="177"/>
      <c r="G18" s="177"/>
      <c r="H18" s="177"/>
      <c r="I18" s="177"/>
      <c r="J18" s="177"/>
    </row>
    <row r="19" spans="1:14" x14ac:dyDescent="0.2">
      <c r="A19" s="184" t="s">
        <v>246</v>
      </c>
      <c r="B19" s="177"/>
      <c r="C19" s="177"/>
      <c r="D19" s="177"/>
      <c r="E19" s="177"/>
      <c r="F19" s="177"/>
      <c r="G19" s="177"/>
      <c r="H19" s="177"/>
      <c r="I19" s="177"/>
      <c r="J19" s="177"/>
    </row>
    <row r="20" spans="1:14" x14ac:dyDescent="0.2">
      <c r="A20" s="177"/>
      <c r="B20" s="177"/>
      <c r="C20" s="177"/>
      <c r="D20" s="177"/>
      <c r="E20" s="177"/>
      <c r="F20" s="177"/>
      <c r="G20" s="177"/>
      <c r="H20" s="177"/>
      <c r="I20" s="177"/>
      <c r="J20" s="177"/>
    </row>
    <row r="21" spans="1:14" x14ac:dyDescent="0.2">
      <c r="A21" s="177"/>
      <c r="B21" s="185" t="s">
        <v>220</v>
      </c>
      <c r="C21" s="177"/>
      <c r="D21" s="177"/>
      <c r="E21" s="185"/>
      <c r="F21" s="177"/>
      <c r="G21" s="177"/>
      <c r="H21" s="177"/>
      <c r="I21" s="177"/>
      <c r="J21" s="177"/>
    </row>
    <row r="22" spans="1:14" x14ac:dyDescent="0.2">
      <c r="A22" s="177"/>
      <c r="B22" s="187" t="s">
        <v>2</v>
      </c>
      <c r="C22" s="177"/>
      <c r="D22" s="177"/>
      <c r="E22" s="187"/>
      <c r="F22" s="177"/>
      <c r="G22" s="177"/>
      <c r="H22" s="177"/>
      <c r="I22" s="177"/>
      <c r="J22" s="177"/>
    </row>
    <row r="23" spans="1:14" x14ac:dyDescent="0.2">
      <c r="A23" s="177"/>
      <c r="B23" s="187" t="s">
        <v>212</v>
      </c>
      <c r="C23" s="177"/>
      <c r="D23" s="177"/>
      <c r="E23" s="187"/>
      <c r="F23" s="177"/>
      <c r="G23" s="177"/>
      <c r="H23" s="177"/>
      <c r="I23" s="177"/>
      <c r="J23" s="177"/>
      <c r="N23" s="186"/>
    </row>
    <row r="24" spans="1:14" x14ac:dyDescent="0.2">
      <c r="A24" s="177"/>
      <c r="B24" s="187" t="s">
        <v>213</v>
      </c>
      <c r="C24" s="177"/>
      <c r="D24" s="177"/>
      <c r="E24" s="187"/>
      <c r="F24" s="188"/>
      <c r="G24" s="188"/>
      <c r="H24" s="177"/>
      <c r="I24" s="177"/>
      <c r="J24" s="177"/>
    </row>
    <row r="25" spans="1:14" x14ac:dyDescent="0.2">
      <c r="A25" s="177"/>
      <c r="B25" s="187" t="s">
        <v>214</v>
      </c>
      <c r="C25" s="177"/>
      <c r="D25" s="177"/>
      <c r="E25" s="187"/>
      <c r="F25" s="177"/>
      <c r="G25" s="177"/>
      <c r="H25" s="177"/>
      <c r="I25" s="177"/>
      <c r="J25" s="177"/>
    </row>
    <row r="26" spans="1:14" x14ac:dyDescent="0.2">
      <c r="A26" s="177"/>
      <c r="B26" s="187" t="s">
        <v>215</v>
      </c>
      <c r="C26" s="177"/>
      <c r="D26" s="177"/>
      <c r="E26" s="187"/>
      <c r="F26" s="177"/>
      <c r="G26" s="177"/>
      <c r="H26" s="177"/>
      <c r="I26" s="177"/>
      <c r="J26" s="177"/>
    </row>
    <row r="27" spans="1:14" x14ac:dyDescent="0.2">
      <c r="A27" s="177"/>
      <c r="B27" s="187" t="s">
        <v>216</v>
      </c>
      <c r="C27" s="177"/>
      <c r="D27" s="177"/>
      <c r="E27" s="187"/>
      <c r="F27" s="177"/>
      <c r="G27" s="177"/>
      <c r="H27" s="177"/>
      <c r="I27" s="177"/>
      <c r="J27" s="177"/>
    </row>
    <row r="28" spans="1:14" x14ac:dyDescent="0.2">
      <c r="A28" s="177"/>
      <c r="B28" s="187" t="s">
        <v>217</v>
      </c>
      <c r="C28" s="177"/>
      <c r="D28" s="177"/>
      <c r="E28" s="187"/>
      <c r="F28" s="177"/>
      <c r="G28" s="177"/>
      <c r="H28" s="177"/>
      <c r="I28" s="177"/>
      <c r="J28" s="177"/>
    </row>
    <row r="29" spans="1:14" x14ac:dyDescent="0.2">
      <c r="A29" s="177"/>
      <c r="B29" s="187" t="s">
        <v>218</v>
      </c>
      <c r="C29" s="177"/>
      <c r="D29" s="177"/>
      <c r="E29" s="187"/>
      <c r="F29" s="177"/>
      <c r="G29" s="177"/>
      <c r="H29" s="177"/>
      <c r="I29" s="177"/>
      <c r="J29" s="177"/>
    </row>
    <row r="30" spans="1:14" x14ac:dyDescent="0.2">
      <c r="A30" s="177"/>
      <c r="B30" s="187" t="s">
        <v>228</v>
      </c>
      <c r="C30" s="177"/>
      <c r="D30" s="177"/>
      <c r="E30" s="187"/>
      <c r="F30" s="177"/>
      <c r="G30" s="177"/>
      <c r="H30" s="177"/>
      <c r="I30" s="177"/>
      <c r="J30" s="177"/>
    </row>
    <row r="31" spans="1:14" x14ac:dyDescent="0.2">
      <c r="A31" s="177"/>
      <c r="B31" s="187" t="s">
        <v>227</v>
      </c>
      <c r="C31" s="177"/>
      <c r="D31" s="177"/>
      <c r="E31" s="187"/>
      <c r="F31" s="177"/>
      <c r="G31" s="177"/>
      <c r="H31" s="177"/>
      <c r="I31" s="177"/>
      <c r="J31" s="177"/>
    </row>
    <row r="32" spans="1:14" x14ac:dyDescent="0.2">
      <c r="A32" s="177"/>
      <c r="B32" s="187" t="s">
        <v>229</v>
      </c>
      <c r="C32" s="177"/>
      <c r="D32" s="177"/>
      <c r="E32" s="187"/>
      <c r="F32" s="177"/>
      <c r="G32" s="177"/>
      <c r="H32" s="177"/>
      <c r="I32" s="177"/>
      <c r="J32" s="177"/>
    </row>
    <row r="33" spans="1:10" x14ac:dyDescent="0.2">
      <c r="A33" s="177"/>
      <c r="B33" s="187" t="s">
        <v>230</v>
      </c>
      <c r="C33" s="177"/>
      <c r="D33" s="177"/>
      <c r="E33" s="187"/>
      <c r="F33" s="177"/>
      <c r="G33" s="177"/>
      <c r="H33" s="177"/>
      <c r="I33" s="177"/>
      <c r="J33" s="177"/>
    </row>
    <row r="34" spans="1:10" x14ac:dyDescent="0.2">
      <c r="A34" s="177"/>
      <c r="B34" s="187" t="s">
        <v>231</v>
      </c>
      <c r="C34" s="177"/>
      <c r="D34" s="177"/>
      <c r="E34" s="187"/>
      <c r="F34" s="177"/>
      <c r="G34" s="177"/>
      <c r="H34" s="177"/>
      <c r="I34" s="177"/>
      <c r="J34" s="177"/>
    </row>
    <row r="35" spans="1:10" x14ac:dyDescent="0.2">
      <c r="A35" s="177"/>
      <c r="B35" s="187" t="s">
        <v>232</v>
      </c>
      <c r="C35" s="177"/>
      <c r="D35" s="177"/>
      <c r="E35" s="187"/>
      <c r="F35" s="177"/>
      <c r="G35" s="177"/>
      <c r="H35" s="177"/>
      <c r="I35" s="177"/>
      <c r="J35" s="177"/>
    </row>
    <row r="36" spans="1:10" x14ac:dyDescent="0.2">
      <c r="A36" s="177"/>
      <c r="B36" s="187" t="s">
        <v>233</v>
      </c>
      <c r="C36" s="177"/>
      <c r="D36" s="177"/>
      <c r="E36" s="187"/>
      <c r="F36" s="177"/>
      <c r="G36" s="177"/>
      <c r="H36" s="177"/>
      <c r="I36" s="177"/>
      <c r="J36" s="177"/>
    </row>
    <row r="37" spans="1:10" x14ac:dyDescent="0.2">
      <c r="A37" s="177"/>
      <c r="B37" s="187" t="s">
        <v>234</v>
      </c>
      <c r="C37" s="177"/>
      <c r="D37" s="177"/>
      <c r="E37" s="187"/>
      <c r="F37" s="177"/>
      <c r="G37" s="177"/>
      <c r="H37" s="177"/>
      <c r="I37" s="177"/>
      <c r="J37" s="177"/>
    </row>
    <row r="38" spans="1:10" x14ac:dyDescent="0.2">
      <c r="A38" s="177"/>
      <c r="B38" s="187" t="s">
        <v>235</v>
      </c>
      <c r="C38" s="177"/>
      <c r="D38" s="177"/>
      <c r="E38" s="187"/>
      <c r="F38" s="177"/>
      <c r="G38" s="177"/>
      <c r="H38" s="177"/>
      <c r="I38" s="177"/>
      <c r="J38" s="177"/>
    </row>
    <row r="39" spans="1:10" x14ac:dyDescent="0.2">
      <c r="A39" s="177"/>
      <c r="B39" s="187" t="s">
        <v>236</v>
      </c>
      <c r="C39" s="177"/>
      <c r="D39" s="177"/>
      <c r="E39" s="187"/>
      <c r="F39" s="177"/>
      <c r="G39" s="177"/>
      <c r="H39" s="177"/>
      <c r="I39" s="177"/>
      <c r="J39" s="177"/>
    </row>
    <row r="40" spans="1:10" x14ac:dyDescent="0.2">
      <c r="A40" s="177"/>
      <c r="B40" s="187" t="s">
        <v>237</v>
      </c>
      <c r="C40" s="177"/>
      <c r="D40" s="177"/>
      <c r="E40" s="187"/>
      <c r="F40" s="177"/>
      <c r="G40" s="177"/>
      <c r="H40" s="177"/>
      <c r="I40" s="177"/>
      <c r="J40" s="177"/>
    </row>
    <row r="41" spans="1:10" x14ac:dyDescent="0.2">
      <c r="A41" s="177"/>
      <c r="B41" s="187" t="s">
        <v>238</v>
      </c>
      <c r="C41" s="177"/>
      <c r="D41" s="177"/>
      <c r="E41" s="187"/>
      <c r="F41" s="177"/>
      <c r="G41" s="177"/>
      <c r="H41" s="177"/>
      <c r="I41" s="177"/>
      <c r="J41" s="177"/>
    </row>
    <row r="42" spans="1:10" x14ac:dyDescent="0.2">
      <c r="A42" s="177"/>
      <c r="B42" s="187" t="s">
        <v>198</v>
      </c>
      <c r="C42" s="177"/>
      <c r="D42" s="177"/>
      <c r="E42" s="187"/>
      <c r="F42" s="177"/>
      <c r="G42" s="177"/>
      <c r="H42" s="177"/>
      <c r="I42" s="177"/>
      <c r="J42" s="177"/>
    </row>
    <row r="43" spans="1:10" x14ac:dyDescent="0.2">
      <c r="A43" s="177"/>
      <c r="B43" s="187" t="s">
        <v>180</v>
      </c>
      <c r="C43" s="177"/>
      <c r="D43" s="177"/>
      <c r="E43" s="187"/>
      <c r="F43" s="177"/>
      <c r="G43" s="177"/>
      <c r="H43" s="177"/>
      <c r="I43" s="177"/>
      <c r="J43" s="177"/>
    </row>
    <row r="44" spans="1:10" x14ac:dyDescent="0.2">
      <c r="A44" s="184"/>
      <c r="B44" s="187" t="s">
        <v>193</v>
      </c>
      <c r="C44" s="177"/>
      <c r="D44" s="177"/>
      <c r="E44" s="187"/>
      <c r="F44" s="177"/>
      <c r="G44" s="177"/>
      <c r="H44" s="177"/>
      <c r="I44" s="177"/>
      <c r="J44" s="177"/>
    </row>
    <row r="45" spans="1:10" x14ac:dyDescent="0.2">
      <c r="A45" s="177"/>
      <c r="B45" s="187" t="s">
        <v>219</v>
      </c>
      <c r="C45" s="177"/>
      <c r="D45" s="177"/>
      <c r="E45" s="187"/>
      <c r="F45" s="177"/>
      <c r="G45" s="177"/>
      <c r="H45" s="177"/>
      <c r="I45" s="177"/>
      <c r="J45" s="177"/>
    </row>
    <row r="46" spans="1:10" x14ac:dyDescent="0.2">
      <c r="A46" s="177"/>
      <c r="B46" s="187" t="s">
        <v>136</v>
      </c>
      <c r="C46" s="177"/>
      <c r="D46" s="177"/>
      <c r="E46" s="187"/>
      <c r="F46" s="177"/>
      <c r="G46" s="177"/>
      <c r="H46" s="177"/>
      <c r="I46" s="177"/>
      <c r="J46" s="177"/>
    </row>
    <row r="47" spans="1:10" x14ac:dyDescent="0.2">
      <c r="A47" s="177"/>
      <c r="B47" s="178"/>
      <c r="C47" s="177"/>
      <c r="D47" s="177"/>
      <c r="E47" s="177"/>
      <c r="F47" s="177"/>
      <c r="G47" s="177"/>
      <c r="H47" s="177"/>
      <c r="I47" s="177"/>
      <c r="J47" s="177"/>
    </row>
    <row r="48" spans="1:10" x14ac:dyDescent="0.2">
      <c r="A48" s="177"/>
      <c r="B48" s="178"/>
      <c r="C48" s="177"/>
      <c r="D48" s="177"/>
      <c r="E48" s="177"/>
      <c r="F48" s="177"/>
      <c r="G48" s="177"/>
      <c r="H48" s="177"/>
      <c r="I48" s="177"/>
      <c r="J48" s="177"/>
    </row>
  </sheetData>
  <sheetProtection selectLockedCells="1"/>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attorit!Tulostusalue" display="Indikaattorit "/>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topLeftCell="A4" zoomScaleNormal="100" workbookViewId="0">
      <selection activeCell="C13" sqref="C1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228</v>
      </c>
      <c r="B8" s="148" t="s">
        <v>175</v>
      </c>
      <c r="C8" s="149">
        <f>SUM(C13:C54)</f>
        <v>0</v>
      </c>
    </row>
    <row r="9" spans="1:9" customFormat="1" x14ac:dyDescent="0.2"/>
    <row r="10" spans="1:9" customFormat="1" ht="75" customHeight="1" x14ac:dyDescent="0.2">
      <c r="A10" s="150" t="s">
        <v>176</v>
      </c>
      <c r="B10" s="511">
        <f>N_Tavoite1Toiminto1</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B10:C10"/>
    <mergeCell ref="A6:C6"/>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C13" sqref="C1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227</v>
      </c>
      <c r="B8" s="148" t="s">
        <v>175</v>
      </c>
      <c r="C8" s="149">
        <f>SUM(C13:C54)</f>
        <v>0</v>
      </c>
    </row>
    <row r="9" spans="1:9" customFormat="1" x14ac:dyDescent="0.2"/>
    <row r="10" spans="1:9" customFormat="1" ht="75" customHeight="1" x14ac:dyDescent="0.2">
      <c r="A10" s="150" t="s">
        <v>176</v>
      </c>
      <c r="B10" s="511">
        <f>N_Tavoite1Toiminto2</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A6:C6"/>
    <mergeCell ref="B10:C10"/>
    <mergeCell ref="A58:C61"/>
    <mergeCell ref="G3:I3"/>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C15" sqref="C15"/>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229</v>
      </c>
      <c r="B8" s="148" t="s">
        <v>175</v>
      </c>
      <c r="C8" s="149">
        <f>SUM(C13:C54)</f>
        <v>0</v>
      </c>
    </row>
    <row r="9" spans="1:9" customFormat="1" x14ac:dyDescent="0.2"/>
    <row r="10" spans="1:9" customFormat="1" ht="75" customHeight="1" x14ac:dyDescent="0.2">
      <c r="A10" s="150" t="s">
        <v>176</v>
      </c>
      <c r="B10" s="511">
        <f>N_Tavoite1Toiminto3</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A6:C6"/>
    <mergeCell ref="B10:C10"/>
    <mergeCell ref="A58:C61"/>
    <mergeCell ref="G3:I3"/>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230</v>
      </c>
      <c r="B8" s="148" t="s">
        <v>175</v>
      </c>
      <c r="C8" s="149">
        <f>SUM(C13:C54)</f>
        <v>0</v>
      </c>
    </row>
    <row r="9" spans="1:9" customFormat="1" x14ac:dyDescent="0.2"/>
    <row r="10" spans="1:9" customFormat="1" ht="75" customHeight="1" x14ac:dyDescent="0.2">
      <c r="A10" s="150" t="s">
        <v>176</v>
      </c>
      <c r="B10" s="511">
        <f>N_Tavoite2Toiminto1</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231</v>
      </c>
      <c r="B8" s="148" t="s">
        <v>175</v>
      </c>
      <c r="C8" s="149">
        <f>SUM(C13:C54)</f>
        <v>0</v>
      </c>
    </row>
    <row r="9" spans="1:9" customFormat="1" x14ac:dyDescent="0.2"/>
    <row r="10" spans="1:9" customFormat="1" ht="75" customHeight="1" x14ac:dyDescent="0.2">
      <c r="A10" s="150" t="s">
        <v>176</v>
      </c>
      <c r="B10" s="511">
        <f>N_Tavoite2Toiminto2</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232</v>
      </c>
      <c r="B8" s="148" t="s">
        <v>175</v>
      </c>
      <c r="C8" s="149">
        <f>SUM(C13:C54)</f>
        <v>0</v>
      </c>
    </row>
    <row r="9" spans="1:9" customFormat="1" x14ac:dyDescent="0.2"/>
    <row r="10" spans="1:9" customFormat="1" ht="75" customHeight="1" x14ac:dyDescent="0.2">
      <c r="A10" s="150" t="s">
        <v>176</v>
      </c>
      <c r="B10" s="511">
        <f>N_Tavoite2Toiminto3</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233</v>
      </c>
      <c r="B8" s="148" t="s">
        <v>175</v>
      </c>
      <c r="C8" s="149">
        <f>SUM(C13:C54)</f>
        <v>0</v>
      </c>
    </row>
    <row r="9" spans="1:9" customFormat="1" x14ac:dyDescent="0.2"/>
    <row r="10" spans="1:9" customFormat="1" ht="75" customHeight="1" x14ac:dyDescent="0.2">
      <c r="A10" s="150" t="s">
        <v>176</v>
      </c>
      <c r="B10" s="511">
        <f>N_Tavoite3Toiminto1</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topLeftCell="A19"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234</v>
      </c>
      <c r="B8" s="148" t="s">
        <v>175</v>
      </c>
      <c r="C8" s="149">
        <f>SUM(C13:C54)</f>
        <v>0</v>
      </c>
    </row>
    <row r="9" spans="1:9" customFormat="1" x14ac:dyDescent="0.2"/>
    <row r="10" spans="1:9" customFormat="1" ht="75" customHeight="1" x14ac:dyDescent="0.2">
      <c r="A10" s="150" t="s">
        <v>176</v>
      </c>
      <c r="B10" s="511">
        <f>N_Tavoite3Toiminto2</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235</v>
      </c>
      <c r="B8" s="148" t="s">
        <v>175</v>
      </c>
      <c r="C8" s="149">
        <f>SUM(C13:C54)</f>
        <v>0</v>
      </c>
    </row>
    <row r="9" spans="1:9" customFormat="1" x14ac:dyDescent="0.2"/>
    <row r="10" spans="1:9" customFormat="1" ht="75" customHeight="1" x14ac:dyDescent="0.2">
      <c r="A10" s="150" t="s">
        <v>176</v>
      </c>
      <c r="B10" s="511">
        <f>N_Tavoite3Toiminto3</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topLeftCell="A1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236</v>
      </c>
      <c r="B8" s="148" t="s">
        <v>175</v>
      </c>
      <c r="C8" s="149">
        <f>SUM(C13:C54)</f>
        <v>0</v>
      </c>
    </row>
    <row r="9" spans="1:9" customFormat="1" x14ac:dyDescent="0.2"/>
    <row r="10" spans="1:9" customFormat="1" ht="75" customHeight="1" x14ac:dyDescent="0.2">
      <c r="A10" s="150" t="s">
        <v>176</v>
      </c>
      <c r="B10" s="511">
        <f>N_Tavoite4Toiminto1</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13"/>
  <sheetViews>
    <sheetView showGridLines="0" topLeftCell="A106" zoomScaleNormal="100" workbookViewId="0">
      <selection activeCell="A112" sqref="A112:I112"/>
    </sheetView>
  </sheetViews>
  <sheetFormatPr defaultRowHeight="12.75" x14ac:dyDescent="0.2"/>
  <cols>
    <col min="1" max="1" width="10.28515625" style="69" customWidth="1"/>
    <col min="2" max="2" width="9.140625" style="69"/>
    <col min="3" max="3" width="4.85546875" style="69" customWidth="1"/>
    <col min="4" max="4" width="9.140625" style="69" customWidth="1"/>
    <col min="5" max="5" width="9.140625" style="69"/>
    <col min="6" max="7" width="9.140625" style="69" customWidth="1"/>
    <col min="8" max="8" width="9.140625" style="69"/>
    <col min="9" max="9" width="9.140625" style="69" customWidth="1"/>
    <col min="10" max="10" width="10.28515625" style="69" customWidth="1"/>
    <col min="11" max="11" width="2" style="69" customWidth="1"/>
    <col min="12" max="16384" width="9.140625" style="69"/>
  </cols>
  <sheetData>
    <row r="1" spans="1:18" ht="12.75" customHeight="1" x14ac:dyDescent="0.2">
      <c r="A1" s="243"/>
      <c r="B1" s="244"/>
      <c r="C1" s="244"/>
      <c r="D1" s="244"/>
      <c r="E1" s="244"/>
      <c r="F1" s="244"/>
      <c r="G1" s="244"/>
      <c r="H1" s="380" t="s">
        <v>3</v>
      </c>
      <c r="I1" s="381"/>
      <c r="J1" s="245"/>
    </row>
    <row r="2" spans="1:18" ht="15" customHeight="1" x14ac:dyDescent="0.2">
      <c r="A2" s="246"/>
      <c r="B2" s="247"/>
      <c r="C2" s="247"/>
      <c r="D2" s="247"/>
      <c r="E2" s="247"/>
      <c r="F2" s="247"/>
      <c r="G2" s="247"/>
      <c r="H2" s="382" t="s">
        <v>5</v>
      </c>
      <c r="I2" s="382"/>
      <c r="J2" s="248"/>
    </row>
    <row r="3" spans="1:18" ht="15" customHeight="1" x14ac:dyDescent="0.2">
      <c r="A3" s="246"/>
      <c r="B3" s="247"/>
      <c r="C3" s="247"/>
      <c r="D3" s="247"/>
      <c r="E3" s="247"/>
      <c r="F3" s="247"/>
      <c r="G3" s="247"/>
      <c r="H3" s="247"/>
      <c r="I3" s="249" t="s">
        <v>4</v>
      </c>
      <c r="J3" s="248"/>
      <c r="N3" s="350" t="s">
        <v>225</v>
      </c>
      <c r="O3" s="351"/>
      <c r="P3" s="352"/>
    </row>
    <row r="4" spans="1:18" ht="23.25" customHeight="1" x14ac:dyDescent="0.25">
      <c r="A4" s="383" t="s">
        <v>52</v>
      </c>
      <c r="B4" s="384"/>
      <c r="C4" s="384"/>
      <c r="D4" s="384"/>
      <c r="E4" s="384"/>
      <c r="F4" s="384"/>
      <c r="G4" s="384"/>
      <c r="H4" s="384"/>
      <c r="I4" s="384"/>
      <c r="J4" s="385"/>
    </row>
    <row r="5" spans="1:18" ht="12.75" customHeight="1" x14ac:dyDescent="0.2">
      <c r="A5" s="386" t="s">
        <v>205</v>
      </c>
      <c r="B5" s="387"/>
      <c r="C5" s="387"/>
      <c r="D5" s="387"/>
      <c r="E5" s="387"/>
      <c r="F5" s="387"/>
      <c r="G5" s="387"/>
      <c r="H5" s="387"/>
      <c r="I5" s="387"/>
      <c r="J5" s="388"/>
    </row>
    <row r="6" spans="1:18" ht="12.75" customHeight="1" x14ac:dyDescent="0.2">
      <c r="A6" s="246"/>
      <c r="B6" s="250"/>
      <c r="C6" s="389"/>
      <c r="D6" s="389"/>
      <c r="E6" s="251"/>
      <c r="F6" s="252"/>
      <c r="G6" s="253"/>
      <c r="H6" s="250"/>
      <c r="I6" s="250"/>
      <c r="J6" s="254"/>
      <c r="M6" s="226"/>
    </row>
    <row r="7" spans="1:18" ht="12.75" customHeight="1" x14ac:dyDescent="0.2">
      <c r="A7" s="246"/>
      <c r="B7" s="255"/>
      <c r="C7" s="195"/>
      <c r="D7" s="195"/>
      <c r="E7" s="195"/>
      <c r="F7" s="195"/>
      <c r="G7" s="247"/>
      <c r="H7" s="247"/>
      <c r="I7" s="247"/>
      <c r="J7" s="256"/>
    </row>
    <row r="8" spans="1:18" ht="15" customHeight="1" x14ac:dyDescent="0.2">
      <c r="A8" s="257" t="s">
        <v>0</v>
      </c>
      <c r="B8" s="258"/>
      <c r="C8" s="396"/>
      <c r="D8" s="396"/>
      <c r="E8" s="258" t="s">
        <v>1</v>
      </c>
      <c r="F8" s="258"/>
      <c r="G8" s="258"/>
      <c r="H8" s="258"/>
      <c r="I8" s="259"/>
      <c r="J8" s="260"/>
      <c r="L8" s="112"/>
      <c r="M8" s="112"/>
      <c r="N8" s="112"/>
      <c r="O8" s="112"/>
      <c r="P8" s="112"/>
      <c r="Q8" s="112"/>
      <c r="R8" s="112"/>
    </row>
    <row r="9" spans="1:18" ht="12.75" customHeight="1" x14ac:dyDescent="0.2">
      <c r="A9" s="261"/>
      <c r="B9" s="262"/>
      <c r="C9" s="242"/>
      <c r="D9" s="242"/>
      <c r="E9" s="263"/>
      <c r="F9" s="242"/>
      <c r="G9" s="242"/>
      <c r="H9" s="242"/>
      <c r="I9" s="242"/>
      <c r="J9" s="264"/>
      <c r="L9" s="112"/>
      <c r="M9" s="112"/>
      <c r="N9" s="112"/>
      <c r="O9" s="112"/>
      <c r="P9" s="112"/>
      <c r="Q9" s="112"/>
      <c r="R9" s="112"/>
    </row>
    <row r="10" spans="1:18" ht="15" customHeight="1" x14ac:dyDescent="0.2">
      <c r="A10" s="390" t="s">
        <v>6</v>
      </c>
      <c r="B10" s="391"/>
      <c r="C10" s="391"/>
      <c r="D10" s="391"/>
      <c r="E10" s="391"/>
      <c r="F10" s="391"/>
      <c r="G10" s="391"/>
      <c r="H10" s="391"/>
      <c r="I10" s="391"/>
      <c r="J10" s="392"/>
      <c r="L10" s="355" t="s">
        <v>96</v>
      </c>
      <c r="M10" s="355"/>
      <c r="N10" s="355"/>
      <c r="O10" s="355"/>
      <c r="P10" s="355"/>
      <c r="Q10" s="355"/>
      <c r="R10" s="355"/>
    </row>
    <row r="11" spans="1:18" ht="12.75" customHeight="1" x14ac:dyDescent="0.2">
      <c r="A11" s="265"/>
      <c r="B11" s="266"/>
      <c r="C11" s="266"/>
      <c r="D11" s="266"/>
      <c r="E11" s="266"/>
      <c r="F11" s="266"/>
      <c r="G11" s="266"/>
      <c r="H11" s="266"/>
      <c r="I11" s="266"/>
      <c r="J11" s="267"/>
      <c r="L11" s="355"/>
      <c r="M11" s="355"/>
      <c r="N11" s="355"/>
      <c r="O11" s="355"/>
      <c r="P11" s="355"/>
      <c r="Q11" s="355"/>
      <c r="R11" s="355"/>
    </row>
    <row r="12" spans="1:18" ht="12.75" customHeight="1" x14ac:dyDescent="0.2">
      <c r="A12" s="268" t="s">
        <v>7</v>
      </c>
      <c r="B12" s="266"/>
      <c r="C12" s="266"/>
      <c r="D12" s="269" t="s">
        <v>8</v>
      </c>
      <c r="E12" s="266"/>
      <c r="F12" s="266"/>
      <c r="G12" s="266"/>
      <c r="H12" s="266"/>
      <c r="I12" s="266"/>
      <c r="J12" s="267"/>
      <c r="L12" s="355"/>
      <c r="M12" s="355"/>
      <c r="N12" s="355"/>
      <c r="O12" s="355"/>
      <c r="P12" s="355"/>
      <c r="Q12" s="355"/>
      <c r="R12" s="355"/>
    </row>
    <row r="13" spans="1:18" ht="12.75" customHeight="1" x14ac:dyDescent="0.2">
      <c r="A13" s="270"/>
      <c r="B13" s="271"/>
      <c r="C13" s="271"/>
      <c r="D13" s="271"/>
      <c r="E13" s="271"/>
      <c r="F13" s="271"/>
      <c r="G13" s="271"/>
      <c r="H13" s="271"/>
      <c r="I13" s="271"/>
      <c r="J13" s="272"/>
      <c r="L13" s="355"/>
      <c r="M13" s="355"/>
      <c r="N13" s="355"/>
      <c r="O13" s="355"/>
      <c r="P13" s="355"/>
      <c r="Q13" s="355"/>
      <c r="R13" s="355"/>
    </row>
    <row r="14" spans="1:18" ht="12.75" customHeight="1" x14ac:dyDescent="0.2">
      <c r="A14" s="393" t="s">
        <v>9</v>
      </c>
      <c r="B14" s="394"/>
      <c r="C14" s="394"/>
      <c r="D14" s="394"/>
      <c r="E14" s="394"/>
      <c r="F14" s="394"/>
      <c r="G14" s="394"/>
      <c r="H14" s="394"/>
      <c r="I14" s="394"/>
      <c r="J14" s="395"/>
      <c r="L14" s="117"/>
      <c r="M14" s="117"/>
      <c r="N14" s="117"/>
      <c r="O14" s="117"/>
      <c r="P14" s="117"/>
      <c r="Q14" s="117"/>
      <c r="R14" s="112"/>
    </row>
    <row r="15" spans="1:18" ht="12.75" customHeight="1" x14ac:dyDescent="0.2">
      <c r="A15" s="273"/>
      <c r="B15" s="274"/>
      <c r="C15" s="274"/>
      <c r="D15" s="274"/>
      <c r="E15" s="274"/>
      <c r="F15" s="274"/>
      <c r="G15" s="274"/>
      <c r="H15" s="274"/>
      <c r="I15" s="274"/>
      <c r="J15" s="275"/>
      <c r="L15" s="353" t="s">
        <v>15</v>
      </c>
      <c r="M15" s="353"/>
      <c r="N15" s="353"/>
      <c r="O15" s="353"/>
      <c r="P15" s="353"/>
      <c r="Q15" s="353"/>
      <c r="R15" s="353"/>
    </row>
    <row r="16" spans="1:18" ht="12.75" customHeight="1" x14ac:dyDescent="0.2">
      <c r="A16" s="268" t="s">
        <v>10</v>
      </c>
      <c r="B16" s="269"/>
      <c r="C16" s="266"/>
      <c r="D16" s="266"/>
      <c r="E16" s="266"/>
      <c r="F16" s="266"/>
      <c r="G16" s="266"/>
      <c r="H16" s="266"/>
      <c r="I16" s="266"/>
      <c r="J16" s="267"/>
      <c r="L16" s="353"/>
      <c r="M16" s="353"/>
      <c r="N16" s="353"/>
      <c r="O16" s="353"/>
      <c r="P16" s="353"/>
      <c r="Q16" s="353"/>
      <c r="R16" s="353"/>
    </row>
    <row r="17" spans="1:18" ht="12.75" customHeight="1" x14ac:dyDescent="0.2">
      <c r="A17" s="268" t="s">
        <v>7</v>
      </c>
      <c r="B17" s="269"/>
      <c r="C17" s="266"/>
      <c r="D17" s="269" t="s">
        <v>8</v>
      </c>
      <c r="E17" s="266"/>
      <c r="F17" s="266"/>
      <c r="G17" s="266"/>
      <c r="H17" s="266"/>
      <c r="I17" s="266"/>
      <c r="J17" s="267"/>
      <c r="L17" s="353"/>
      <c r="M17" s="353"/>
      <c r="N17" s="353"/>
      <c r="O17" s="353"/>
      <c r="P17" s="353"/>
      <c r="Q17" s="353"/>
      <c r="R17" s="353"/>
    </row>
    <row r="18" spans="1:18" ht="12.75" customHeight="1" x14ac:dyDescent="0.2">
      <c r="A18" s="268"/>
      <c r="B18" s="269"/>
      <c r="C18" s="266"/>
      <c r="D18" s="266"/>
      <c r="E18" s="266"/>
      <c r="F18" s="266"/>
      <c r="G18" s="266"/>
      <c r="H18" s="266"/>
      <c r="I18" s="266"/>
      <c r="J18" s="267"/>
      <c r="L18" s="112"/>
      <c r="M18" s="112"/>
      <c r="N18" s="112"/>
      <c r="O18" s="112"/>
      <c r="P18" s="112"/>
      <c r="Q18" s="112"/>
      <c r="R18" s="112"/>
    </row>
    <row r="19" spans="1:18" ht="12.75" customHeight="1" x14ac:dyDescent="0.2">
      <c r="A19" s="268" t="s">
        <v>97</v>
      </c>
      <c r="B19" s="269"/>
      <c r="C19" s="266"/>
      <c r="D19" s="266"/>
      <c r="E19" s="266"/>
      <c r="F19" s="266"/>
      <c r="G19" s="266"/>
      <c r="H19" s="266"/>
      <c r="I19" s="266"/>
      <c r="J19" s="267"/>
      <c r="L19" s="112"/>
      <c r="M19" s="112"/>
      <c r="N19" s="112"/>
      <c r="O19" s="112"/>
      <c r="P19" s="112"/>
      <c r="Q19" s="112"/>
      <c r="R19" s="112"/>
    </row>
    <row r="20" spans="1:18" ht="12.75" customHeight="1" x14ac:dyDescent="0.2">
      <c r="A20" s="397"/>
      <c r="B20" s="398"/>
      <c r="C20" s="398"/>
      <c r="D20" s="398"/>
      <c r="E20" s="398"/>
      <c r="F20" s="398"/>
      <c r="G20" s="398"/>
      <c r="H20" s="398"/>
      <c r="I20" s="399"/>
      <c r="J20" s="228"/>
      <c r="L20" s="354" t="s">
        <v>222</v>
      </c>
      <c r="M20" s="354"/>
      <c r="N20" s="354"/>
      <c r="O20" s="354"/>
      <c r="P20" s="354"/>
      <c r="Q20" s="354"/>
      <c r="R20" s="354"/>
    </row>
    <row r="21" spans="1:18" ht="12.75" customHeight="1" x14ac:dyDescent="0.2">
      <c r="A21" s="400"/>
      <c r="B21" s="401"/>
      <c r="C21" s="401"/>
      <c r="D21" s="401"/>
      <c r="E21" s="401"/>
      <c r="F21" s="401"/>
      <c r="G21" s="401"/>
      <c r="H21" s="401"/>
      <c r="I21" s="402"/>
      <c r="J21" s="228"/>
      <c r="L21" s="354"/>
      <c r="M21" s="354"/>
      <c r="N21" s="354"/>
      <c r="O21" s="354"/>
      <c r="P21" s="354"/>
      <c r="Q21" s="354"/>
      <c r="R21" s="354"/>
    </row>
    <row r="22" spans="1:18" ht="12.75" customHeight="1" x14ac:dyDescent="0.2">
      <c r="A22" s="403"/>
      <c r="B22" s="404"/>
      <c r="C22" s="404"/>
      <c r="D22" s="404"/>
      <c r="E22" s="404"/>
      <c r="F22" s="404"/>
      <c r="G22" s="404"/>
      <c r="H22" s="404"/>
      <c r="I22" s="405"/>
      <c r="J22" s="228"/>
      <c r="L22" s="112"/>
      <c r="M22" s="112"/>
      <c r="N22" s="112"/>
      <c r="O22" s="112"/>
      <c r="P22" s="112"/>
      <c r="Q22" s="112"/>
      <c r="R22" s="112"/>
    </row>
    <row r="23" spans="1:18" ht="12.75" customHeight="1" x14ac:dyDescent="0.2">
      <c r="A23" s="268" t="s">
        <v>11</v>
      </c>
      <c r="B23" s="269"/>
      <c r="C23" s="266"/>
      <c r="D23" s="266"/>
      <c r="E23" s="266"/>
      <c r="F23" s="266"/>
      <c r="G23" s="266"/>
      <c r="H23" s="266"/>
      <c r="I23" s="266"/>
      <c r="J23" s="267"/>
      <c r="L23" s="356" t="s">
        <v>16</v>
      </c>
      <c r="M23" s="356"/>
      <c r="N23" s="356"/>
      <c r="O23" s="356"/>
      <c r="P23" s="356"/>
      <c r="Q23" s="356"/>
      <c r="R23" s="356"/>
    </row>
    <row r="24" spans="1:18" ht="12.75" customHeight="1" x14ac:dyDescent="0.2">
      <c r="A24" s="268"/>
      <c r="B24" s="269"/>
      <c r="C24" s="266"/>
      <c r="D24" s="266"/>
      <c r="E24" s="266"/>
      <c r="F24" s="266"/>
      <c r="G24" s="266"/>
      <c r="H24" s="266"/>
      <c r="I24" s="266"/>
      <c r="J24" s="267"/>
      <c r="L24" s="356"/>
      <c r="M24" s="356"/>
      <c r="N24" s="356"/>
      <c r="O24" s="356"/>
      <c r="P24" s="356"/>
      <c r="Q24" s="356"/>
      <c r="R24" s="356"/>
    </row>
    <row r="25" spans="1:18" ht="12.75" customHeight="1" x14ac:dyDescent="0.2">
      <c r="A25" s="268" t="s">
        <v>12</v>
      </c>
      <c r="B25" s="269"/>
      <c r="C25" s="266"/>
      <c r="D25" s="347"/>
      <c r="E25" s="348"/>
      <c r="F25" s="348"/>
      <c r="G25" s="348"/>
      <c r="H25" s="348"/>
      <c r="I25" s="349"/>
      <c r="J25" s="232"/>
      <c r="L25" s="356"/>
      <c r="M25" s="356"/>
      <c r="N25" s="356"/>
      <c r="O25" s="356"/>
      <c r="P25" s="356"/>
      <c r="Q25" s="356"/>
      <c r="R25" s="356"/>
    </row>
    <row r="26" spans="1:18" ht="12.75" customHeight="1" x14ac:dyDescent="0.2">
      <c r="A26" s="268" t="s">
        <v>13</v>
      </c>
      <c r="B26" s="269"/>
      <c r="C26" s="266"/>
      <c r="D26" s="347"/>
      <c r="E26" s="348"/>
      <c r="F26" s="348"/>
      <c r="G26" s="348"/>
      <c r="H26" s="348"/>
      <c r="I26" s="349"/>
      <c r="J26" s="232"/>
      <c r="L26" s="356"/>
      <c r="M26" s="356"/>
      <c r="N26" s="356"/>
      <c r="O26" s="356"/>
      <c r="P26" s="356"/>
      <c r="Q26" s="356"/>
      <c r="R26" s="356"/>
    </row>
    <row r="27" spans="1:18" ht="12.75" customHeight="1" x14ac:dyDescent="0.2">
      <c r="A27" s="268" t="s">
        <v>14</v>
      </c>
      <c r="B27" s="269"/>
      <c r="C27" s="266"/>
      <c r="D27" s="347"/>
      <c r="E27" s="348"/>
      <c r="F27" s="348"/>
      <c r="G27" s="348"/>
      <c r="H27" s="348"/>
      <c r="I27" s="349"/>
      <c r="J27" s="228"/>
      <c r="L27" s="356"/>
      <c r="M27" s="356"/>
      <c r="N27" s="356"/>
      <c r="O27" s="356"/>
      <c r="P27" s="356"/>
      <c r="Q27" s="356"/>
      <c r="R27" s="356"/>
    </row>
    <row r="28" spans="1:18" ht="12.75" customHeight="1" x14ac:dyDescent="0.2">
      <c r="A28" s="268"/>
      <c r="B28" s="269"/>
      <c r="C28" s="266"/>
      <c r="D28" s="233"/>
      <c r="E28" s="227"/>
      <c r="F28" s="227"/>
      <c r="G28" s="227"/>
      <c r="H28" s="227"/>
      <c r="I28" s="227"/>
      <c r="J28" s="228"/>
      <c r="L28" s="276"/>
      <c r="M28" s="276"/>
      <c r="N28" s="276"/>
      <c r="O28" s="276"/>
      <c r="P28" s="276"/>
      <c r="Q28" s="276"/>
      <c r="R28" s="111"/>
    </row>
    <row r="29" spans="1:18" ht="12.75" customHeight="1" x14ac:dyDescent="0.2">
      <c r="A29" s="268" t="s">
        <v>12</v>
      </c>
      <c r="B29" s="269"/>
      <c r="C29" s="266"/>
      <c r="D29" s="347"/>
      <c r="E29" s="348"/>
      <c r="F29" s="348"/>
      <c r="G29" s="348"/>
      <c r="H29" s="348"/>
      <c r="I29" s="349"/>
      <c r="J29" s="232"/>
      <c r="L29" s="276"/>
      <c r="M29" s="276"/>
      <c r="N29" s="276"/>
      <c r="O29" s="276"/>
      <c r="P29" s="276"/>
      <c r="Q29" s="276"/>
      <c r="R29" s="112"/>
    </row>
    <row r="30" spans="1:18" ht="12.75" customHeight="1" x14ac:dyDescent="0.2">
      <c r="A30" s="268" t="s">
        <v>13</v>
      </c>
      <c r="B30" s="269"/>
      <c r="C30" s="266"/>
      <c r="D30" s="347"/>
      <c r="E30" s="348"/>
      <c r="F30" s="348"/>
      <c r="G30" s="348"/>
      <c r="H30" s="348"/>
      <c r="I30" s="349"/>
      <c r="J30" s="232"/>
      <c r="L30" s="276"/>
      <c r="M30" s="276"/>
      <c r="N30" s="276"/>
      <c r="O30" s="276"/>
      <c r="P30" s="276"/>
      <c r="Q30" s="276"/>
      <c r="R30" s="112"/>
    </row>
    <row r="31" spans="1:18" ht="12.75" customHeight="1" x14ac:dyDescent="0.2">
      <c r="A31" s="268" t="s">
        <v>14</v>
      </c>
      <c r="B31" s="269"/>
      <c r="C31" s="266"/>
      <c r="D31" s="347"/>
      <c r="E31" s="348"/>
      <c r="F31" s="348"/>
      <c r="G31" s="348"/>
      <c r="H31" s="348"/>
      <c r="I31" s="349"/>
      <c r="J31" s="228"/>
      <c r="L31" s="276"/>
      <c r="M31" s="276"/>
      <c r="N31" s="277"/>
      <c r="O31" s="276"/>
      <c r="P31" s="276"/>
      <c r="Q31" s="276"/>
      <c r="R31" s="112"/>
    </row>
    <row r="32" spans="1:18" ht="12.75" customHeight="1" x14ac:dyDescent="0.2">
      <c r="A32" s="268"/>
      <c r="B32" s="269"/>
      <c r="C32" s="266"/>
      <c r="D32" s="233"/>
      <c r="E32" s="227"/>
      <c r="F32" s="227"/>
      <c r="G32" s="227"/>
      <c r="H32" s="227"/>
      <c r="I32" s="227"/>
      <c r="J32" s="228"/>
      <c r="L32" s="276"/>
      <c r="M32" s="276"/>
      <c r="N32" s="276"/>
      <c r="O32" s="276"/>
      <c r="P32" s="276"/>
      <c r="Q32" s="276"/>
      <c r="R32" s="111"/>
    </row>
    <row r="33" spans="1:18" ht="12.75" customHeight="1" x14ac:dyDescent="0.2">
      <c r="A33" s="270"/>
      <c r="B33" s="271"/>
      <c r="C33" s="271"/>
      <c r="D33" s="230"/>
      <c r="E33" s="230"/>
      <c r="F33" s="230"/>
      <c r="G33" s="230"/>
      <c r="H33" s="230"/>
      <c r="I33" s="230"/>
      <c r="J33" s="231"/>
      <c r="L33" s="111"/>
      <c r="M33" s="111"/>
      <c r="N33" s="111"/>
      <c r="O33" s="111"/>
      <c r="P33" s="111"/>
      <c r="Q33" s="111"/>
      <c r="R33" s="111"/>
    </row>
    <row r="34" spans="1:18" ht="12.75" customHeight="1" x14ac:dyDescent="0.2">
      <c r="A34" s="393" t="s">
        <v>2</v>
      </c>
      <c r="B34" s="394"/>
      <c r="C34" s="394"/>
      <c r="D34" s="394"/>
      <c r="E34" s="394"/>
      <c r="F34" s="394"/>
      <c r="G34" s="394"/>
      <c r="H34" s="394"/>
      <c r="I34" s="394"/>
      <c r="J34" s="395"/>
      <c r="L34" s="112"/>
      <c r="M34" s="112"/>
      <c r="N34" s="112"/>
      <c r="O34" s="112"/>
      <c r="P34" s="112"/>
      <c r="Q34" s="112"/>
      <c r="R34" s="112"/>
    </row>
    <row r="35" spans="1:18" ht="15" customHeight="1" x14ac:dyDescent="0.2">
      <c r="A35" s="406" t="s">
        <v>17</v>
      </c>
      <c r="B35" s="407"/>
      <c r="C35" s="407"/>
      <c r="D35" s="407"/>
      <c r="E35" s="407"/>
      <c r="F35" s="407"/>
      <c r="G35" s="407"/>
      <c r="H35" s="407"/>
      <c r="I35" s="407"/>
      <c r="J35" s="408"/>
      <c r="L35" s="112"/>
      <c r="M35" s="112"/>
      <c r="N35" s="112"/>
      <c r="O35" s="112"/>
      <c r="P35" s="112"/>
      <c r="Q35" s="112"/>
      <c r="R35" s="112"/>
    </row>
    <row r="36" spans="1:18" ht="25.5" customHeight="1" x14ac:dyDescent="0.2">
      <c r="A36" s="379"/>
      <c r="B36" s="358"/>
      <c r="C36" s="358"/>
      <c r="D36" s="358"/>
      <c r="E36" s="358"/>
      <c r="F36" s="358"/>
      <c r="G36" s="358"/>
      <c r="H36" s="358"/>
      <c r="I36" s="359"/>
      <c r="J36" s="234"/>
      <c r="L36" s="278"/>
      <c r="M36" s="112"/>
      <c r="N36" s="112"/>
      <c r="O36" s="112"/>
      <c r="P36" s="112"/>
      <c r="Q36" s="112"/>
      <c r="R36" s="112"/>
    </row>
    <row r="37" spans="1:18" ht="12.75" customHeight="1" x14ac:dyDescent="0.2">
      <c r="A37" s="283" t="s">
        <v>18</v>
      </c>
      <c r="B37" s="284"/>
      <c r="C37" s="284"/>
      <c r="D37" s="284"/>
      <c r="E37" s="284"/>
      <c r="F37" s="284"/>
      <c r="G37" s="284"/>
      <c r="H37" s="284"/>
      <c r="I37" s="284"/>
      <c r="J37" s="285"/>
      <c r="L37" s="112"/>
      <c r="M37" s="112"/>
      <c r="N37" s="112"/>
      <c r="O37" s="112"/>
      <c r="P37" s="112"/>
      <c r="Q37" s="112"/>
      <c r="R37" s="112"/>
    </row>
    <row r="38" spans="1:18" ht="25.5" customHeight="1" x14ac:dyDescent="0.2">
      <c r="A38" s="379"/>
      <c r="B38" s="358"/>
      <c r="C38" s="358"/>
      <c r="D38" s="358"/>
      <c r="E38" s="358"/>
      <c r="F38" s="358"/>
      <c r="G38" s="358"/>
      <c r="H38" s="358"/>
      <c r="I38" s="359"/>
      <c r="J38" s="235"/>
      <c r="L38" s="278"/>
      <c r="M38" s="112"/>
      <c r="N38" s="112"/>
      <c r="O38" s="112"/>
      <c r="P38" s="112"/>
      <c r="Q38" s="112"/>
      <c r="R38" s="112"/>
    </row>
    <row r="39" spans="1:18" ht="12.75" customHeight="1" x14ac:dyDescent="0.2">
      <c r="A39" s="376" t="s">
        <v>22</v>
      </c>
      <c r="B39" s="377"/>
      <c r="C39" s="377"/>
      <c r="D39" s="377"/>
      <c r="E39" s="377"/>
      <c r="F39" s="377"/>
      <c r="G39" s="377"/>
      <c r="H39" s="377"/>
      <c r="I39" s="377"/>
      <c r="J39" s="378"/>
      <c r="L39" s="112"/>
      <c r="M39" s="112"/>
      <c r="N39" s="112"/>
      <c r="O39" s="112"/>
      <c r="P39" s="112"/>
      <c r="Q39" s="112"/>
      <c r="R39" s="112"/>
    </row>
    <row r="40" spans="1:18" ht="15" customHeight="1" x14ac:dyDescent="0.2">
      <c r="A40" s="379"/>
      <c r="B40" s="358"/>
      <c r="C40" s="358"/>
      <c r="D40" s="358"/>
      <c r="E40" s="358"/>
      <c r="F40" s="358"/>
      <c r="G40" s="358"/>
      <c r="H40" s="358"/>
      <c r="I40" s="359"/>
      <c r="J40" s="236"/>
      <c r="L40" s="112"/>
      <c r="M40" s="112"/>
      <c r="N40" s="112"/>
      <c r="O40" s="112"/>
      <c r="P40" s="112"/>
      <c r="Q40" s="112"/>
      <c r="R40" s="112"/>
    </row>
    <row r="41" spans="1:18" ht="15" customHeight="1" x14ac:dyDescent="0.2">
      <c r="A41" s="283" t="s">
        <v>23</v>
      </c>
      <c r="B41" s="286"/>
      <c r="C41" s="286"/>
      <c r="D41" s="68"/>
      <c r="E41" s="68"/>
      <c r="F41" s="287"/>
      <c r="G41" s="287"/>
      <c r="H41" s="286"/>
      <c r="I41" s="286"/>
      <c r="J41" s="288"/>
      <c r="L41" s="112"/>
      <c r="M41" s="112"/>
      <c r="N41" s="112"/>
      <c r="O41" s="112"/>
      <c r="P41" s="112"/>
      <c r="Q41" s="112"/>
      <c r="R41" s="112"/>
    </row>
    <row r="42" spans="1:18" ht="15" customHeight="1" x14ac:dyDescent="0.2">
      <c r="A42" s="379"/>
      <c r="B42" s="358"/>
      <c r="C42" s="358"/>
      <c r="D42" s="358"/>
      <c r="E42" s="358"/>
      <c r="F42" s="358"/>
      <c r="G42" s="358"/>
      <c r="H42" s="358"/>
      <c r="I42" s="359"/>
      <c r="J42" s="236"/>
      <c r="L42" s="112"/>
      <c r="M42" s="112"/>
      <c r="N42" s="112"/>
      <c r="O42" s="112"/>
      <c r="P42" s="112"/>
      <c r="Q42" s="112"/>
      <c r="R42" s="112"/>
    </row>
    <row r="43" spans="1:18" ht="15" customHeight="1" x14ac:dyDescent="0.2">
      <c r="A43" s="283" t="s">
        <v>24</v>
      </c>
      <c r="B43" s="286"/>
      <c r="C43" s="286"/>
      <c r="D43" s="68"/>
      <c r="E43" s="68"/>
      <c r="F43" s="287"/>
      <c r="G43" s="287"/>
      <c r="H43" s="286"/>
      <c r="I43" s="286"/>
      <c r="J43" s="288"/>
      <c r="L43" s="112"/>
      <c r="M43" s="112"/>
      <c r="N43" s="112"/>
      <c r="O43" s="112"/>
      <c r="P43" s="112"/>
      <c r="Q43" s="112"/>
      <c r="R43" s="112"/>
    </row>
    <row r="44" spans="1:18" ht="15" customHeight="1" x14ac:dyDescent="0.2">
      <c r="A44" s="379"/>
      <c r="B44" s="358"/>
      <c r="C44" s="358"/>
      <c r="D44" s="358"/>
      <c r="E44" s="358"/>
      <c r="F44" s="358"/>
      <c r="G44" s="358"/>
      <c r="H44" s="358"/>
      <c r="I44" s="359"/>
      <c r="J44" s="236"/>
      <c r="L44" s="112"/>
      <c r="M44" s="112"/>
      <c r="N44" s="112"/>
      <c r="O44" s="112"/>
      <c r="P44" s="112"/>
      <c r="Q44" s="112"/>
      <c r="R44" s="112"/>
    </row>
    <row r="45" spans="1:18" ht="15" customHeight="1" x14ac:dyDescent="0.2">
      <c r="A45" s="283" t="s">
        <v>25</v>
      </c>
      <c r="B45" s="286"/>
      <c r="C45" s="286"/>
      <c r="D45" s="68"/>
      <c r="E45" s="68"/>
      <c r="F45" s="287"/>
      <c r="G45" s="287"/>
      <c r="H45" s="286"/>
      <c r="I45" s="286"/>
      <c r="J45" s="288"/>
      <c r="L45" s="112"/>
      <c r="M45" s="112"/>
      <c r="N45" s="112"/>
      <c r="O45" s="112"/>
      <c r="P45" s="112"/>
      <c r="Q45" s="112"/>
      <c r="R45" s="112"/>
    </row>
    <row r="46" spans="1:18" ht="15" customHeight="1" x14ac:dyDescent="0.2">
      <c r="A46" s="379"/>
      <c r="B46" s="358"/>
      <c r="C46" s="358"/>
      <c r="D46" s="358"/>
      <c r="E46" s="358"/>
      <c r="F46" s="358"/>
      <c r="G46" s="358"/>
      <c r="H46" s="358"/>
      <c r="I46" s="359"/>
      <c r="J46" s="236"/>
      <c r="L46" s="112"/>
      <c r="M46" s="112"/>
      <c r="N46" s="112"/>
      <c r="O46" s="112"/>
      <c r="P46" s="112"/>
      <c r="Q46" s="112"/>
      <c r="R46" s="112"/>
    </row>
    <row r="47" spans="1:18" ht="15" customHeight="1" x14ac:dyDescent="0.2">
      <c r="A47" s="283" t="s">
        <v>26</v>
      </c>
      <c r="B47" s="286"/>
      <c r="C47" s="286"/>
      <c r="D47" s="68"/>
      <c r="E47" s="67"/>
      <c r="F47" s="67" t="s">
        <v>27</v>
      </c>
      <c r="G47" s="287"/>
      <c r="H47" s="286"/>
      <c r="I47" s="286"/>
      <c r="J47" s="288"/>
      <c r="L47" s="112"/>
      <c r="M47" s="112"/>
      <c r="N47" s="112"/>
      <c r="O47" s="112"/>
      <c r="P47" s="112"/>
      <c r="Q47" s="112"/>
      <c r="R47" s="112"/>
    </row>
    <row r="48" spans="1:18" ht="15" customHeight="1" x14ac:dyDescent="0.2">
      <c r="A48" s="379"/>
      <c r="B48" s="358"/>
      <c r="C48" s="358"/>
      <c r="D48" s="359"/>
      <c r="E48" s="233"/>
      <c r="F48" s="357"/>
      <c r="G48" s="358"/>
      <c r="H48" s="358"/>
      <c r="I48" s="359"/>
      <c r="J48" s="236"/>
      <c r="L48" s="112"/>
      <c r="M48" s="112"/>
      <c r="N48" s="112"/>
      <c r="O48" s="112"/>
      <c r="P48" s="112"/>
      <c r="Q48" s="112"/>
      <c r="R48" s="112"/>
    </row>
    <row r="49" spans="1:18" ht="15" customHeight="1" x14ac:dyDescent="0.2">
      <c r="A49" s="283" t="s">
        <v>28</v>
      </c>
      <c r="B49" s="286"/>
      <c r="C49" s="286"/>
      <c r="D49" s="68"/>
      <c r="E49" s="67"/>
      <c r="F49" s="289" t="s">
        <v>29</v>
      </c>
      <c r="G49" s="287"/>
      <c r="H49" s="286"/>
      <c r="I49" s="286"/>
      <c r="J49" s="288"/>
      <c r="L49" s="112"/>
      <c r="M49" s="112"/>
      <c r="N49" s="112"/>
      <c r="O49" s="112"/>
      <c r="P49" s="112"/>
      <c r="Q49" s="112"/>
      <c r="R49" s="112"/>
    </row>
    <row r="50" spans="1:18" ht="15" customHeight="1" x14ac:dyDescent="0.2">
      <c r="A50" s="411"/>
      <c r="B50" s="412"/>
      <c r="C50" s="412"/>
      <c r="D50" s="413"/>
      <c r="E50" s="233"/>
      <c r="F50" s="373"/>
      <c r="G50" s="374"/>
      <c r="H50" s="374"/>
      <c r="I50" s="375"/>
      <c r="J50" s="236"/>
      <c r="L50" s="112"/>
      <c r="M50" s="112"/>
      <c r="N50" s="112"/>
      <c r="O50" s="112"/>
      <c r="P50" s="112"/>
      <c r="Q50" s="112"/>
      <c r="R50" s="112"/>
    </row>
    <row r="51" spans="1:18" ht="15" customHeight="1" x14ac:dyDescent="0.2">
      <c r="A51" s="283" t="s">
        <v>19</v>
      </c>
      <c r="B51" s="286"/>
      <c r="C51" s="286"/>
      <c r="D51" s="68"/>
      <c r="E51" s="67"/>
      <c r="F51" s="287"/>
      <c r="G51" s="287"/>
      <c r="H51" s="286"/>
      <c r="I51" s="286"/>
      <c r="J51" s="288"/>
      <c r="L51" s="112"/>
      <c r="M51" s="112"/>
      <c r="N51" s="112"/>
      <c r="O51" s="112"/>
      <c r="P51" s="112"/>
      <c r="Q51" s="112"/>
      <c r="R51" s="112"/>
    </row>
    <row r="52" spans="1:18" ht="15" customHeight="1" x14ac:dyDescent="0.2">
      <c r="A52" s="379"/>
      <c r="B52" s="358"/>
      <c r="C52" s="358"/>
      <c r="D52" s="358"/>
      <c r="E52" s="358"/>
      <c r="F52" s="358"/>
      <c r="G52" s="358"/>
      <c r="H52" s="358"/>
      <c r="I52" s="359"/>
      <c r="J52" s="236"/>
      <c r="L52" s="112"/>
      <c r="M52" s="112"/>
      <c r="N52" s="112"/>
      <c r="O52" s="112"/>
      <c r="P52" s="112"/>
      <c r="Q52" s="112"/>
      <c r="R52" s="112"/>
    </row>
    <row r="53" spans="1:18" ht="15" customHeight="1" x14ac:dyDescent="0.2">
      <c r="A53" s="283" t="s">
        <v>20</v>
      </c>
      <c r="B53" s="286"/>
      <c r="C53" s="286"/>
      <c r="D53" s="68"/>
      <c r="E53" s="67" t="s">
        <v>21</v>
      </c>
      <c r="F53" s="287"/>
      <c r="G53" s="287"/>
      <c r="H53" s="286"/>
      <c r="I53" s="286"/>
      <c r="J53" s="288"/>
      <c r="L53" s="356" t="s">
        <v>355</v>
      </c>
      <c r="M53" s="356"/>
      <c r="N53" s="356"/>
      <c r="O53" s="356"/>
      <c r="P53" s="356"/>
      <c r="Q53" s="356"/>
      <c r="R53" s="356"/>
    </row>
    <row r="54" spans="1:18" ht="15" customHeight="1" x14ac:dyDescent="0.2">
      <c r="A54" s="414"/>
      <c r="B54" s="415"/>
      <c r="C54" s="416"/>
      <c r="D54" s="237"/>
      <c r="E54" s="417"/>
      <c r="F54" s="418"/>
      <c r="G54" s="418"/>
      <c r="H54" s="418"/>
      <c r="I54" s="419"/>
      <c r="J54" s="236"/>
      <c r="L54" s="356"/>
      <c r="M54" s="356"/>
      <c r="N54" s="356"/>
      <c r="O54" s="356"/>
      <c r="P54" s="356"/>
      <c r="Q54" s="356"/>
      <c r="R54" s="356"/>
    </row>
    <row r="55" spans="1:18" ht="15" customHeight="1" x14ac:dyDescent="0.2">
      <c r="A55" s="283"/>
      <c r="B55" s="286"/>
      <c r="C55" s="286"/>
      <c r="D55" s="68"/>
      <c r="E55" s="67"/>
      <c r="F55" s="287"/>
      <c r="G55" s="287"/>
      <c r="H55" s="286"/>
      <c r="I55" s="286"/>
      <c r="J55" s="288"/>
      <c r="L55" s="356"/>
      <c r="M55" s="356"/>
      <c r="N55" s="356"/>
      <c r="O55" s="356"/>
      <c r="P55" s="356"/>
      <c r="Q55" s="356"/>
      <c r="R55" s="356"/>
    </row>
    <row r="56" spans="1:18" s="225" customFormat="1" ht="15" customHeight="1" x14ac:dyDescent="0.2">
      <c r="A56" s="290" t="s">
        <v>351</v>
      </c>
      <c r="B56" s="286"/>
      <c r="C56" s="286"/>
      <c r="D56" s="68"/>
      <c r="E56" s="67"/>
      <c r="F56" s="287"/>
      <c r="G56" s="287"/>
      <c r="H56" s="286"/>
      <c r="I56" s="286"/>
      <c r="J56" s="288"/>
      <c r="L56" s="356"/>
      <c r="M56" s="356"/>
      <c r="N56" s="356"/>
      <c r="O56" s="356"/>
      <c r="P56" s="356"/>
      <c r="Q56" s="356"/>
      <c r="R56" s="356"/>
    </row>
    <row r="57" spans="1:18" s="225" customFormat="1" ht="10.5" customHeight="1" x14ac:dyDescent="0.2">
      <c r="A57" s="290"/>
      <c r="B57" s="286"/>
      <c r="C57" s="286"/>
      <c r="D57" s="68"/>
      <c r="E57" s="67"/>
      <c r="F57" s="287"/>
      <c r="G57" s="287"/>
      <c r="H57" s="286"/>
      <c r="I57" s="286"/>
      <c r="J57" s="288"/>
      <c r="L57" s="356"/>
      <c r="M57" s="356"/>
      <c r="N57" s="356"/>
      <c r="O57" s="356"/>
      <c r="P57" s="356"/>
      <c r="Q57" s="356"/>
      <c r="R57" s="356"/>
    </row>
    <row r="58" spans="1:18" s="225" customFormat="1" ht="15" customHeight="1" x14ac:dyDescent="0.2">
      <c r="A58" s="268" t="s">
        <v>7</v>
      </c>
      <c r="B58" s="286"/>
      <c r="C58" s="286"/>
      <c r="D58" s="269" t="s">
        <v>8</v>
      </c>
      <c r="E58" s="67"/>
      <c r="F58" s="287"/>
      <c r="G58" s="287"/>
      <c r="H58" s="286"/>
      <c r="I58" s="286"/>
      <c r="J58" s="288"/>
      <c r="L58" s="247"/>
      <c r="M58" s="247"/>
      <c r="N58" s="247"/>
      <c r="O58" s="247"/>
      <c r="P58" s="247"/>
      <c r="Q58" s="247"/>
      <c r="R58" s="247"/>
    </row>
    <row r="59" spans="1:18" s="225" customFormat="1" ht="15" customHeight="1" x14ac:dyDescent="0.2">
      <c r="A59" s="268"/>
      <c r="B59" s="286"/>
      <c r="C59" s="286"/>
      <c r="D59" s="269"/>
      <c r="E59" s="67"/>
      <c r="F59" s="287"/>
      <c r="G59" s="287"/>
      <c r="H59" s="286"/>
      <c r="I59" s="286"/>
      <c r="J59" s="288"/>
      <c r="L59" s="247"/>
      <c r="M59" s="247"/>
      <c r="N59" s="247"/>
      <c r="O59" s="247"/>
      <c r="P59" s="247"/>
      <c r="Q59" s="247"/>
      <c r="R59" s="247"/>
    </row>
    <row r="60" spans="1:18" s="225" customFormat="1" ht="15" customHeight="1" x14ac:dyDescent="0.2">
      <c r="A60" s="268" t="s">
        <v>352</v>
      </c>
      <c r="B60" s="286"/>
      <c r="C60" s="286"/>
      <c r="D60" s="269"/>
      <c r="E60" s="67"/>
      <c r="F60" s="287"/>
      <c r="G60" s="287"/>
      <c r="H60" s="286"/>
      <c r="I60" s="286"/>
      <c r="J60" s="288"/>
      <c r="L60" s="247"/>
      <c r="M60" s="247"/>
      <c r="N60" s="247"/>
      <c r="O60" s="247"/>
      <c r="P60" s="247"/>
      <c r="Q60" s="247"/>
      <c r="R60" s="247"/>
    </row>
    <row r="61" spans="1:18" s="225" customFormat="1" ht="15" customHeight="1" x14ac:dyDescent="0.2">
      <c r="A61" s="379"/>
      <c r="B61" s="358"/>
      <c r="C61" s="358"/>
      <c r="D61" s="358"/>
      <c r="E61" s="358"/>
      <c r="F61" s="358"/>
      <c r="G61" s="358"/>
      <c r="H61" s="358"/>
      <c r="I61" s="359"/>
      <c r="J61" s="236"/>
      <c r="L61" s="356" t="s">
        <v>356</v>
      </c>
      <c r="M61" s="356"/>
      <c r="N61" s="356"/>
      <c r="O61" s="356"/>
      <c r="P61" s="356"/>
      <c r="Q61" s="356"/>
      <c r="R61" s="356"/>
    </row>
    <row r="62" spans="1:18" s="225" customFormat="1" ht="15" customHeight="1" x14ac:dyDescent="0.2">
      <c r="A62" s="268" t="s">
        <v>354</v>
      </c>
      <c r="B62" s="286"/>
      <c r="C62" s="286"/>
      <c r="D62" s="269"/>
      <c r="E62" s="67" t="s">
        <v>353</v>
      </c>
      <c r="F62" s="287"/>
      <c r="G62" s="287"/>
      <c r="H62" s="286"/>
      <c r="I62" s="286"/>
      <c r="J62" s="288"/>
      <c r="L62" s="356"/>
      <c r="M62" s="356"/>
      <c r="N62" s="356"/>
      <c r="O62" s="356"/>
      <c r="P62" s="356"/>
      <c r="Q62" s="356"/>
      <c r="R62" s="356"/>
    </row>
    <row r="63" spans="1:18" s="225" customFormat="1" ht="15" customHeight="1" x14ac:dyDescent="0.2">
      <c r="A63" s="414"/>
      <c r="B63" s="415"/>
      <c r="C63" s="416"/>
      <c r="D63" s="229"/>
      <c r="E63" s="417"/>
      <c r="F63" s="418"/>
      <c r="G63" s="418"/>
      <c r="H63" s="418"/>
      <c r="I63" s="419"/>
      <c r="J63" s="236"/>
      <c r="L63" s="356"/>
      <c r="M63" s="356"/>
      <c r="N63" s="356"/>
      <c r="O63" s="356"/>
      <c r="P63" s="356"/>
      <c r="Q63" s="356"/>
      <c r="R63" s="356"/>
    </row>
    <row r="64" spans="1:18" s="225" customFormat="1" ht="15" customHeight="1" x14ac:dyDescent="0.2">
      <c r="A64" s="268"/>
      <c r="B64" s="286"/>
      <c r="C64" s="286"/>
      <c r="D64" s="269"/>
      <c r="E64" s="67"/>
      <c r="F64" s="287"/>
      <c r="G64" s="287"/>
      <c r="H64" s="286"/>
      <c r="I64" s="286"/>
      <c r="J64" s="288"/>
      <c r="L64" s="356"/>
      <c r="M64" s="356"/>
      <c r="N64" s="356"/>
      <c r="O64" s="356"/>
      <c r="P64" s="356"/>
      <c r="Q64" s="356"/>
      <c r="R64" s="356"/>
    </row>
    <row r="65" spans="1:18" s="225" customFormat="1" ht="15" customHeight="1" x14ac:dyDescent="0.2">
      <c r="A65" s="268" t="s">
        <v>351</v>
      </c>
      <c r="B65" s="286"/>
      <c r="C65" s="286"/>
      <c r="D65" s="269"/>
      <c r="E65" s="67"/>
      <c r="F65" s="287"/>
      <c r="G65" s="287"/>
      <c r="H65" s="286"/>
      <c r="I65" s="286"/>
      <c r="J65" s="288"/>
      <c r="L65" s="356"/>
      <c r="M65" s="356"/>
      <c r="N65" s="356"/>
      <c r="O65" s="356"/>
      <c r="P65" s="356"/>
      <c r="Q65" s="356"/>
      <c r="R65" s="356"/>
    </row>
    <row r="66" spans="1:18" s="225" customFormat="1" ht="13.5" customHeight="1" x14ac:dyDescent="0.2">
      <c r="A66" s="268"/>
      <c r="B66" s="286"/>
      <c r="C66" s="286"/>
      <c r="D66" s="269"/>
      <c r="E66" s="67"/>
      <c r="F66" s="287"/>
      <c r="G66" s="287"/>
      <c r="H66" s="286"/>
      <c r="I66" s="286"/>
      <c r="J66" s="288"/>
      <c r="L66" s="247"/>
      <c r="M66" s="247"/>
      <c r="N66" s="247"/>
      <c r="O66" s="247"/>
      <c r="P66" s="247"/>
      <c r="Q66" s="247"/>
      <c r="R66" s="247"/>
    </row>
    <row r="67" spans="1:18" s="238" customFormat="1" ht="11.25" customHeight="1" x14ac:dyDescent="0.2">
      <c r="A67" s="268" t="s">
        <v>7</v>
      </c>
      <c r="B67" s="286"/>
      <c r="C67" s="286"/>
      <c r="D67" s="269" t="s">
        <v>8</v>
      </c>
      <c r="E67" s="290"/>
      <c r="F67" s="287"/>
      <c r="G67" s="287"/>
      <c r="H67" s="286"/>
      <c r="I67" s="286"/>
      <c r="J67" s="291"/>
      <c r="L67" s="208"/>
      <c r="M67" s="208"/>
      <c r="N67" s="208"/>
      <c r="O67" s="208"/>
      <c r="P67" s="208"/>
      <c r="Q67" s="208"/>
      <c r="R67" s="208"/>
    </row>
    <row r="68" spans="1:18" ht="15" customHeight="1" x14ac:dyDescent="0.2">
      <c r="A68" s="292"/>
      <c r="B68" s="293"/>
      <c r="C68" s="293"/>
      <c r="D68" s="294"/>
      <c r="E68" s="295"/>
      <c r="F68" s="296"/>
      <c r="G68" s="296"/>
      <c r="H68" s="293"/>
      <c r="I68" s="293"/>
      <c r="J68" s="297"/>
      <c r="L68" s="112"/>
      <c r="M68" s="112"/>
      <c r="N68" s="112"/>
      <c r="O68" s="112"/>
      <c r="P68" s="112"/>
      <c r="Q68" s="112"/>
      <c r="R68" s="112"/>
    </row>
    <row r="69" spans="1:18" ht="15" customHeight="1" x14ac:dyDescent="0.2">
      <c r="A69" s="298" t="s">
        <v>53</v>
      </c>
      <c r="B69" s="299"/>
      <c r="C69" s="299"/>
      <c r="D69" s="300"/>
      <c r="E69" s="300"/>
      <c r="F69" s="300"/>
      <c r="G69" s="300"/>
      <c r="H69" s="300"/>
      <c r="I69" s="300"/>
      <c r="J69" s="301"/>
      <c r="L69" s="112"/>
      <c r="M69" s="112"/>
      <c r="N69" s="112"/>
      <c r="O69" s="112"/>
      <c r="P69" s="112"/>
      <c r="Q69" s="112"/>
      <c r="R69" s="112"/>
    </row>
    <row r="70" spans="1:18" ht="12.75" customHeight="1" x14ac:dyDescent="0.2">
      <c r="A70" s="302" t="s">
        <v>30</v>
      </c>
      <c r="B70" s="303"/>
      <c r="C70" s="303"/>
      <c r="D70" s="303"/>
      <c r="E70" s="303"/>
      <c r="F70" s="303"/>
      <c r="G70" s="303"/>
      <c r="H70" s="303"/>
      <c r="I70" s="303"/>
      <c r="J70" s="304"/>
      <c r="L70" s="420" t="s">
        <v>221</v>
      </c>
      <c r="M70" s="420"/>
      <c r="N70" s="420"/>
      <c r="O70" s="420"/>
      <c r="P70" s="420"/>
      <c r="Q70" s="420"/>
      <c r="R70" s="420"/>
    </row>
    <row r="71" spans="1:18" ht="60" customHeight="1" x14ac:dyDescent="0.2">
      <c r="A71" s="379"/>
      <c r="B71" s="358"/>
      <c r="C71" s="358"/>
      <c r="D71" s="358"/>
      <c r="E71" s="358"/>
      <c r="F71" s="358"/>
      <c r="G71" s="358"/>
      <c r="H71" s="358"/>
      <c r="I71" s="359"/>
      <c r="J71" s="305" t="str">
        <f>"500 merkkiä ("&amp;TEXT(LEN(A71),"0")&amp;" käytetty)"</f>
        <v>500 merkkiä (0 käytetty)</v>
      </c>
      <c r="L71" s="420"/>
      <c r="M71" s="420"/>
      <c r="N71" s="420"/>
      <c r="O71" s="420"/>
      <c r="P71" s="420"/>
      <c r="Q71" s="420"/>
      <c r="R71" s="420"/>
    </row>
    <row r="72" spans="1:18" ht="12.75" customHeight="1" x14ac:dyDescent="0.2">
      <c r="A72" s="302" t="s">
        <v>32</v>
      </c>
      <c r="B72" s="303"/>
      <c r="C72" s="303"/>
      <c r="D72" s="303"/>
      <c r="E72" s="303"/>
      <c r="F72" s="303"/>
      <c r="G72" s="303"/>
      <c r="H72" s="303"/>
      <c r="I72" s="303"/>
      <c r="J72" s="306"/>
      <c r="L72" s="112"/>
      <c r="M72" s="112"/>
      <c r="N72" s="112"/>
      <c r="O72" s="112"/>
      <c r="P72" s="112"/>
      <c r="Q72" s="112"/>
      <c r="R72" s="112"/>
    </row>
    <row r="73" spans="1:18" ht="12.75" customHeight="1" x14ac:dyDescent="0.2">
      <c r="A73" s="314" t="s">
        <v>36</v>
      </c>
      <c r="B73" s="315"/>
      <c r="C73" s="315"/>
      <c r="D73" s="315"/>
      <c r="E73" s="315"/>
      <c r="F73" s="315"/>
      <c r="G73" s="315"/>
      <c r="H73" s="315"/>
      <c r="I73" s="315"/>
      <c r="J73" s="306"/>
      <c r="L73" s="112"/>
      <c r="M73" s="112"/>
      <c r="N73" s="112"/>
      <c r="O73" s="112"/>
      <c r="P73" s="112"/>
      <c r="Q73" s="112"/>
      <c r="R73" s="112"/>
    </row>
    <row r="74" spans="1:18" ht="12.75" customHeight="1" x14ac:dyDescent="0.2">
      <c r="A74" s="370"/>
      <c r="B74" s="421"/>
      <c r="C74" s="421"/>
      <c r="D74" s="421"/>
      <c r="E74" s="421"/>
      <c r="F74" s="421"/>
      <c r="G74" s="421"/>
      <c r="H74" s="421"/>
      <c r="I74" s="422"/>
      <c r="J74" s="306"/>
      <c r="L74" s="112"/>
      <c r="M74" s="112"/>
      <c r="N74" s="112"/>
      <c r="O74" s="112"/>
      <c r="P74" s="112"/>
      <c r="Q74" s="112"/>
      <c r="R74" s="112"/>
    </row>
    <row r="75" spans="1:18" ht="12.75" customHeight="1" x14ac:dyDescent="0.2">
      <c r="A75" s="314" t="s">
        <v>31</v>
      </c>
      <c r="B75" s="315"/>
      <c r="C75" s="315"/>
      <c r="D75" s="315"/>
      <c r="E75" s="315"/>
      <c r="F75" s="315"/>
      <c r="G75" s="315"/>
      <c r="H75" s="315"/>
      <c r="I75" s="315"/>
      <c r="J75" s="306"/>
      <c r="L75" s="363" t="s">
        <v>42</v>
      </c>
      <c r="M75" s="363"/>
      <c r="N75" s="363"/>
      <c r="O75" s="363"/>
      <c r="P75" s="363"/>
      <c r="Q75" s="363"/>
      <c r="R75" s="363"/>
    </row>
    <row r="76" spans="1:18" ht="60" customHeight="1" x14ac:dyDescent="0.2">
      <c r="A76" s="360"/>
      <c r="B76" s="361"/>
      <c r="C76" s="361"/>
      <c r="D76" s="361"/>
      <c r="E76" s="361"/>
      <c r="F76" s="361"/>
      <c r="G76" s="361"/>
      <c r="H76" s="361"/>
      <c r="I76" s="362"/>
      <c r="J76" s="305" t="str">
        <f>"500 merkkiä ("&amp;TEXT(LEN(A76),"0")&amp;" käytetty)"</f>
        <v>500 merkkiä (0 käytetty)</v>
      </c>
      <c r="L76" s="112"/>
      <c r="M76" s="112"/>
      <c r="N76" s="112"/>
      <c r="O76" s="112"/>
      <c r="P76" s="112"/>
      <c r="Q76" s="112"/>
      <c r="R76" s="112"/>
    </row>
    <row r="77" spans="1:18" ht="12.75" customHeight="1" x14ac:dyDescent="0.2">
      <c r="A77" s="314" t="s">
        <v>33</v>
      </c>
      <c r="B77" s="315"/>
      <c r="C77" s="315"/>
      <c r="D77" s="315"/>
      <c r="E77" s="315"/>
      <c r="F77" s="315"/>
      <c r="G77" s="315"/>
      <c r="H77" s="315"/>
      <c r="I77" s="315"/>
      <c r="J77" s="306"/>
      <c r="L77" s="210"/>
      <c r="M77" s="195"/>
      <c r="N77" s="195"/>
      <c r="O77" s="195"/>
      <c r="P77" s="195"/>
      <c r="Q77" s="195"/>
      <c r="R77" s="195"/>
    </row>
    <row r="78" spans="1:18" ht="12.75" customHeight="1" x14ac:dyDescent="0.2">
      <c r="A78" s="364"/>
      <c r="B78" s="365"/>
      <c r="C78" s="366"/>
      <c r="D78" s="239"/>
      <c r="E78" s="239"/>
      <c r="F78" s="239"/>
      <c r="G78" s="239"/>
      <c r="H78" s="239"/>
      <c r="I78" s="239"/>
      <c r="J78" s="306"/>
      <c r="L78" s="279" t="s">
        <v>43</v>
      </c>
      <c r="M78" s="280"/>
      <c r="N78" s="280"/>
      <c r="O78" s="280"/>
      <c r="P78" s="280"/>
      <c r="Q78" s="280"/>
      <c r="R78" s="280"/>
    </row>
    <row r="79" spans="1:18" ht="12.75" customHeight="1" x14ac:dyDescent="0.2">
      <c r="A79" s="314" t="s">
        <v>34</v>
      </c>
      <c r="B79" s="315"/>
      <c r="C79" s="315"/>
      <c r="D79" s="315"/>
      <c r="E79" s="315"/>
      <c r="F79" s="315"/>
      <c r="G79" s="315"/>
      <c r="H79" s="315"/>
      <c r="I79" s="315"/>
      <c r="J79" s="306"/>
      <c r="L79" s="202"/>
      <c r="M79" s="202"/>
      <c r="N79" s="202"/>
      <c r="O79" s="202"/>
      <c r="P79" s="202"/>
      <c r="Q79" s="202"/>
      <c r="R79" s="202"/>
    </row>
    <row r="80" spans="1:18" ht="12.75" customHeight="1" x14ac:dyDescent="0.2">
      <c r="A80" s="364"/>
      <c r="B80" s="365"/>
      <c r="C80" s="366"/>
      <c r="D80" s="239"/>
      <c r="E80" s="239"/>
      <c r="F80" s="239"/>
      <c r="G80" s="239"/>
      <c r="H80" s="239"/>
      <c r="I80" s="239"/>
      <c r="J80" s="306"/>
      <c r="L80" s="279" t="s">
        <v>44</v>
      </c>
      <c r="M80" s="280"/>
      <c r="N80" s="280"/>
      <c r="O80" s="280"/>
      <c r="P80" s="280"/>
      <c r="Q80" s="280"/>
      <c r="R80" s="280"/>
    </row>
    <row r="81" spans="1:18" ht="12.75" customHeight="1" x14ac:dyDescent="0.2">
      <c r="A81" s="316"/>
      <c r="B81" s="317"/>
      <c r="C81" s="317"/>
      <c r="D81" s="317"/>
      <c r="E81" s="317"/>
      <c r="F81" s="317"/>
      <c r="G81" s="317"/>
      <c r="H81" s="317"/>
      <c r="I81" s="317"/>
      <c r="J81" s="307"/>
      <c r="L81" s="195"/>
      <c r="M81" s="195"/>
      <c r="N81" s="195"/>
      <c r="O81" s="195"/>
      <c r="P81" s="195"/>
      <c r="Q81" s="195"/>
      <c r="R81" s="195"/>
    </row>
    <row r="82" spans="1:18" ht="12.75" customHeight="1" x14ac:dyDescent="0.2">
      <c r="A82" s="318" t="s">
        <v>35</v>
      </c>
      <c r="B82" s="303"/>
      <c r="C82" s="303"/>
      <c r="D82" s="303"/>
      <c r="E82" s="303"/>
      <c r="F82" s="303"/>
      <c r="G82" s="303"/>
      <c r="H82" s="303"/>
      <c r="I82" s="303"/>
      <c r="J82" s="304"/>
      <c r="L82" s="247"/>
      <c r="M82" s="247"/>
      <c r="N82" s="247"/>
      <c r="O82" s="247"/>
      <c r="P82" s="247"/>
      <c r="Q82" s="247"/>
      <c r="R82" s="247"/>
    </row>
    <row r="83" spans="1:18" ht="12.75" customHeight="1" x14ac:dyDescent="0.2">
      <c r="A83" s="367"/>
      <c r="B83" s="368"/>
      <c r="C83" s="368"/>
      <c r="D83" s="368"/>
      <c r="E83" s="368"/>
      <c r="F83" s="368"/>
      <c r="G83" s="368"/>
      <c r="H83" s="368"/>
      <c r="I83" s="369"/>
      <c r="J83" s="306"/>
      <c r="L83" s="247"/>
      <c r="M83" s="247"/>
      <c r="N83" s="247"/>
      <c r="O83" s="247"/>
      <c r="P83" s="247"/>
      <c r="Q83" s="247"/>
      <c r="R83" s="247"/>
    </row>
    <row r="84" spans="1:18" ht="12.75" customHeight="1" x14ac:dyDescent="0.2">
      <c r="A84" s="314" t="s">
        <v>31</v>
      </c>
      <c r="B84" s="315"/>
      <c r="C84" s="315"/>
      <c r="D84" s="315"/>
      <c r="E84" s="315"/>
      <c r="F84" s="315"/>
      <c r="G84" s="315"/>
      <c r="H84" s="315"/>
      <c r="I84" s="315"/>
      <c r="J84" s="306"/>
      <c r="L84" s="112"/>
      <c r="M84" s="112"/>
      <c r="N84" s="112"/>
      <c r="O84" s="112"/>
      <c r="P84" s="112"/>
      <c r="Q84" s="112"/>
      <c r="R84" s="112"/>
    </row>
    <row r="85" spans="1:18" ht="60" customHeight="1" x14ac:dyDescent="0.2">
      <c r="A85" s="370"/>
      <c r="B85" s="371"/>
      <c r="C85" s="371"/>
      <c r="D85" s="371"/>
      <c r="E85" s="371"/>
      <c r="F85" s="371"/>
      <c r="G85" s="371"/>
      <c r="H85" s="371"/>
      <c r="I85" s="372"/>
      <c r="J85" s="305" t="str">
        <f>"500 merkkiä ("&amp;TEXT(LEN(A85),"0")&amp;" käytetty)"</f>
        <v>500 merkkiä (0 käytetty)</v>
      </c>
      <c r="L85" s="112"/>
      <c r="M85" s="112"/>
      <c r="N85" s="112"/>
      <c r="O85" s="112"/>
      <c r="P85" s="112"/>
      <c r="Q85" s="112"/>
      <c r="R85" s="112"/>
    </row>
    <row r="86" spans="1:18" ht="12.75" customHeight="1" x14ac:dyDescent="0.2">
      <c r="A86" s="314" t="s">
        <v>33</v>
      </c>
      <c r="B86" s="315"/>
      <c r="C86" s="315"/>
      <c r="D86" s="315"/>
      <c r="E86" s="315"/>
      <c r="F86" s="315"/>
      <c r="G86" s="315"/>
      <c r="H86" s="315"/>
      <c r="I86" s="315"/>
      <c r="J86" s="306"/>
      <c r="L86" s="112"/>
      <c r="M86" s="112"/>
      <c r="N86" s="112"/>
      <c r="O86" s="112"/>
      <c r="P86" s="112"/>
      <c r="Q86" s="112"/>
      <c r="R86" s="112"/>
    </row>
    <row r="87" spans="1:18" ht="12.75" customHeight="1" x14ac:dyDescent="0.2">
      <c r="A87" s="373"/>
      <c r="B87" s="374"/>
      <c r="C87" s="375"/>
      <c r="D87" s="239"/>
      <c r="E87" s="239"/>
      <c r="F87" s="239"/>
      <c r="G87" s="239"/>
      <c r="H87" s="239"/>
      <c r="I87" s="239"/>
      <c r="J87" s="306"/>
      <c r="L87" s="112"/>
      <c r="M87" s="112"/>
      <c r="N87" s="112"/>
      <c r="O87" s="112"/>
      <c r="P87" s="112"/>
      <c r="Q87" s="112"/>
      <c r="R87" s="112"/>
    </row>
    <row r="88" spans="1:18" ht="12.75" customHeight="1" x14ac:dyDescent="0.2">
      <c r="A88" s="314" t="s">
        <v>34</v>
      </c>
      <c r="B88" s="315"/>
      <c r="C88" s="315"/>
      <c r="D88" s="315"/>
      <c r="E88" s="315"/>
      <c r="F88" s="315"/>
      <c r="G88" s="315"/>
      <c r="H88" s="315"/>
      <c r="I88" s="315"/>
      <c r="J88" s="306"/>
      <c r="L88" s="112"/>
      <c r="M88" s="112"/>
      <c r="N88" s="112"/>
      <c r="O88" s="112"/>
      <c r="P88" s="112"/>
      <c r="Q88" s="112"/>
      <c r="R88" s="112"/>
    </row>
    <row r="89" spans="1:18" ht="12.75" customHeight="1" x14ac:dyDescent="0.2">
      <c r="A89" s="373"/>
      <c r="B89" s="374"/>
      <c r="C89" s="375"/>
      <c r="D89" s="239"/>
      <c r="E89" s="239"/>
      <c r="F89" s="239"/>
      <c r="G89" s="239"/>
      <c r="H89" s="239"/>
      <c r="I89" s="239"/>
      <c r="J89" s="306"/>
      <c r="L89" s="112"/>
      <c r="M89" s="112"/>
      <c r="N89" s="112"/>
      <c r="O89" s="112"/>
      <c r="P89" s="112"/>
      <c r="Q89" s="112"/>
      <c r="R89" s="112"/>
    </row>
    <row r="90" spans="1:18" ht="12.75" customHeight="1" x14ac:dyDescent="0.2">
      <c r="A90" s="319"/>
      <c r="B90" s="320"/>
      <c r="C90" s="320"/>
      <c r="D90" s="320"/>
      <c r="E90" s="320"/>
      <c r="F90" s="320"/>
      <c r="G90" s="320"/>
      <c r="H90" s="320"/>
      <c r="I90" s="320"/>
      <c r="J90" s="308"/>
      <c r="L90" s="112"/>
      <c r="M90" s="112"/>
      <c r="N90" s="112"/>
      <c r="O90" s="112"/>
      <c r="P90" s="112"/>
      <c r="Q90" s="112"/>
      <c r="R90" s="112"/>
    </row>
    <row r="91" spans="1:18" ht="12.75" customHeight="1" x14ac:dyDescent="0.2">
      <c r="A91" s="321"/>
      <c r="B91" s="322"/>
      <c r="C91" s="322"/>
      <c r="D91" s="322"/>
      <c r="E91" s="322"/>
      <c r="F91" s="322"/>
      <c r="G91" s="322"/>
      <c r="H91" s="322"/>
      <c r="I91" s="322"/>
      <c r="J91" s="309"/>
      <c r="L91" s="112"/>
      <c r="M91" s="112"/>
      <c r="N91" s="112"/>
      <c r="O91" s="112"/>
      <c r="P91" s="112"/>
      <c r="Q91" s="112"/>
      <c r="R91" s="112"/>
    </row>
    <row r="92" spans="1:18" ht="12.75" customHeight="1" x14ac:dyDescent="0.2">
      <c r="A92" s="302" t="s">
        <v>37</v>
      </c>
      <c r="B92" s="303"/>
      <c r="C92" s="303"/>
      <c r="D92" s="303"/>
      <c r="E92" s="303"/>
      <c r="F92" s="303"/>
      <c r="G92" s="303"/>
      <c r="H92" s="303"/>
      <c r="I92" s="303"/>
      <c r="J92" s="304"/>
      <c r="L92" s="113" t="s">
        <v>45</v>
      </c>
      <c r="M92" s="114"/>
      <c r="N92" s="114"/>
      <c r="O92" s="114"/>
      <c r="P92" s="114"/>
      <c r="Q92" s="114"/>
      <c r="R92" s="113"/>
    </row>
    <row r="93" spans="1:18" ht="12.75" customHeight="1" x14ac:dyDescent="0.2">
      <c r="A93" s="314" t="s">
        <v>38</v>
      </c>
      <c r="B93" s="315"/>
      <c r="C93" s="315"/>
      <c r="D93" s="315"/>
      <c r="E93" s="315"/>
      <c r="F93" s="315"/>
      <c r="G93" s="315"/>
      <c r="H93" s="315"/>
      <c r="I93" s="315"/>
      <c r="J93" s="306"/>
      <c r="L93" s="113" t="s">
        <v>46</v>
      </c>
      <c r="M93" s="114"/>
      <c r="N93" s="114"/>
      <c r="O93" s="114"/>
      <c r="P93" s="114"/>
      <c r="Q93" s="114"/>
      <c r="R93" s="113"/>
    </row>
    <row r="94" spans="1:18" ht="12.75" customHeight="1" x14ac:dyDescent="0.2">
      <c r="A94" s="367"/>
      <c r="B94" s="368"/>
      <c r="C94" s="368"/>
      <c r="D94" s="368"/>
      <c r="E94" s="368"/>
      <c r="F94" s="368"/>
      <c r="G94" s="368"/>
      <c r="H94" s="368"/>
      <c r="I94" s="369"/>
      <c r="J94" s="306"/>
      <c r="L94" s="113" t="s">
        <v>47</v>
      </c>
      <c r="M94" s="114"/>
      <c r="N94" s="114"/>
      <c r="O94" s="114"/>
      <c r="P94" s="114"/>
      <c r="Q94" s="114"/>
      <c r="R94" s="113"/>
    </row>
    <row r="95" spans="1:18" ht="12.75" customHeight="1" x14ac:dyDescent="0.2">
      <c r="A95" s="314" t="s">
        <v>39</v>
      </c>
      <c r="B95" s="315"/>
      <c r="C95" s="315"/>
      <c r="D95" s="315"/>
      <c r="E95" s="315"/>
      <c r="F95" s="315"/>
      <c r="G95" s="315"/>
      <c r="H95" s="315"/>
      <c r="I95" s="315"/>
      <c r="J95" s="306"/>
      <c r="L95" s="113" t="s">
        <v>48</v>
      </c>
      <c r="M95" s="114"/>
      <c r="N95" s="114"/>
      <c r="O95" s="114"/>
      <c r="P95" s="114"/>
      <c r="Q95" s="114"/>
      <c r="R95" s="113"/>
    </row>
    <row r="96" spans="1:18" ht="12.75" customHeight="1" x14ac:dyDescent="0.2">
      <c r="A96" s="367"/>
      <c r="B96" s="368"/>
      <c r="C96" s="368"/>
      <c r="D96" s="368"/>
      <c r="E96" s="368"/>
      <c r="F96" s="368"/>
      <c r="G96" s="368"/>
      <c r="H96" s="368"/>
      <c r="I96" s="369"/>
      <c r="J96" s="310"/>
      <c r="L96" s="279" t="s">
        <v>49</v>
      </c>
      <c r="M96" s="114"/>
      <c r="N96" s="114"/>
      <c r="O96" s="114"/>
      <c r="P96" s="114"/>
      <c r="Q96" s="114"/>
      <c r="R96" s="279"/>
    </row>
    <row r="97" spans="1:18" ht="12.75" customHeight="1" x14ac:dyDescent="0.2">
      <c r="A97" s="314"/>
      <c r="B97" s="315"/>
      <c r="C97" s="315"/>
      <c r="D97" s="315"/>
      <c r="E97" s="315"/>
      <c r="F97" s="315"/>
      <c r="G97" s="315"/>
      <c r="H97" s="315"/>
      <c r="I97" s="315"/>
      <c r="J97" s="306"/>
      <c r="L97" s="112"/>
      <c r="M97" s="112"/>
      <c r="N97" s="112"/>
      <c r="O97" s="112"/>
      <c r="P97" s="112"/>
      <c r="Q97" s="112"/>
      <c r="R97" s="112"/>
    </row>
    <row r="98" spans="1:18" ht="12.75" customHeight="1" x14ac:dyDescent="0.2">
      <c r="A98" s="314" t="s">
        <v>38</v>
      </c>
      <c r="B98" s="315"/>
      <c r="C98" s="315"/>
      <c r="D98" s="315"/>
      <c r="E98" s="315"/>
      <c r="F98" s="315"/>
      <c r="G98" s="315"/>
      <c r="H98" s="315"/>
      <c r="I98" s="315"/>
      <c r="J98" s="306"/>
      <c r="L98" s="112"/>
      <c r="M98" s="112"/>
      <c r="N98" s="112"/>
      <c r="O98" s="112"/>
      <c r="P98" s="112"/>
      <c r="Q98" s="112"/>
      <c r="R98" s="112"/>
    </row>
    <row r="99" spans="1:18" ht="12.75" customHeight="1" x14ac:dyDescent="0.2">
      <c r="A99" s="367"/>
      <c r="B99" s="368"/>
      <c r="C99" s="368"/>
      <c r="D99" s="368"/>
      <c r="E99" s="368"/>
      <c r="F99" s="368"/>
      <c r="G99" s="368"/>
      <c r="H99" s="368"/>
      <c r="I99" s="369"/>
      <c r="J99" s="306"/>
      <c r="L99" s="112"/>
      <c r="M99" s="112"/>
      <c r="N99" s="112"/>
      <c r="O99" s="112"/>
      <c r="P99" s="112"/>
      <c r="Q99" s="112"/>
      <c r="R99" s="112"/>
    </row>
    <row r="100" spans="1:18" ht="12.75" customHeight="1" x14ac:dyDescent="0.2">
      <c r="A100" s="314" t="s">
        <v>39</v>
      </c>
      <c r="B100" s="315"/>
      <c r="C100" s="315"/>
      <c r="D100" s="315"/>
      <c r="E100" s="315"/>
      <c r="F100" s="315"/>
      <c r="G100" s="315"/>
      <c r="H100" s="315"/>
      <c r="I100" s="315"/>
      <c r="J100" s="306"/>
      <c r="L100" s="112"/>
      <c r="M100" s="112"/>
      <c r="N100" s="112"/>
      <c r="O100" s="112"/>
      <c r="P100" s="112"/>
      <c r="Q100" s="112"/>
      <c r="R100" s="112"/>
    </row>
    <row r="101" spans="1:18" ht="60" customHeight="1" x14ac:dyDescent="0.2">
      <c r="A101" s="370"/>
      <c r="B101" s="371"/>
      <c r="C101" s="371"/>
      <c r="D101" s="371"/>
      <c r="E101" s="371"/>
      <c r="F101" s="371"/>
      <c r="G101" s="371"/>
      <c r="H101" s="371"/>
      <c r="I101" s="372"/>
      <c r="J101" s="305" t="str">
        <f>"500 merkkiä ("&amp;TEXT(LEN(A101),"0")&amp;" käytetty)"</f>
        <v>500 merkkiä (0 käytetty)</v>
      </c>
      <c r="L101" s="112"/>
      <c r="M101" s="112"/>
      <c r="N101" s="112"/>
      <c r="O101" s="112"/>
      <c r="P101" s="112"/>
      <c r="Q101" s="112"/>
      <c r="R101" s="112"/>
    </row>
    <row r="102" spans="1:18" ht="12.75" customHeight="1" x14ac:dyDescent="0.2">
      <c r="A102" s="323"/>
      <c r="B102" s="294"/>
      <c r="C102" s="294"/>
      <c r="D102" s="294"/>
      <c r="E102" s="294"/>
      <c r="F102" s="294"/>
      <c r="G102" s="294"/>
      <c r="H102" s="294"/>
      <c r="I102" s="294"/>
      <c r="J102" s="297"/>
      <c r="L102" s="112"/>
      <c r="M102" s="112"/>
      <c r="N102" s="112"/>
      <c r="O102" s="112"/>
      <c r="P102" s="112"/>
      <c r="Q102" s="112"/>
      <c r="R102" s="112"/>
    </row>
    <row r="103" spans="1:18" ht="12.75" customHeight="1" x14ac:dyDescent="0.2">
      <c r="A103" s="324"/>
      <c r="B103" s="202"/>
      <c r="C103" s="202"/>
      <c r="D103" s="202"/>
      <c r="E103" s="202"/>
      <c r="F103" s="202"/>
      <c r="G103" s="202"/>
      <c r="H103" s="202"/>
      <c r="I103" s="202"/>
      <c r="J103" s="311"/>
      <c r="L103" s="112"/>
      <c r="M103" s="112"/>
      <c r="N103" s="112"/>
      <c r="O103" s="112"/>
      <c r="P103" s="112"/>
      <c r="Q103" s="112"/>
      <c r="R103" s="112"/>
    </row>
    <row r="104" spans="1:18" ht="12.75" customHeight="1" x14ac:dyDescent="0.2">
      <c r="A104" s="325" t="s">
        <v>40</v>
      </c>
      <c r="B104" s="326"/>
      <c r="C104" s="326"/>
      <c r="D104" s="326"/>
      <c r="E104" s="326"/>
      <c r="F104" s="326"/>
      <c r="G104" s="326"/>
      <c r="H104" s="326"/>
      <c r="I104" s="326"/>
      <c r="J104" s="312"/>
      <c r="L104" s="112"/>
      <c r="M104" s="112"/>
      <c r="N104" s="112"/>
      <c r="O104" s="112"/>
      <c r="P104" s="112"/>
      <c r="Q104" s="112"/>
      <c r="R104" s="112"/>
    </row>
    <row r="105" spans="1:18" ht="180" customHeight="1" x14ac:dyDescent="0.2">
      <c r="A105" s="370"/>
      <c r="B105" s="371"/>
      <c r="C105" s="371"/>
      <c r="D105" s="371"/>
      <c r="E105" s="371"/>
      <c r="F105" s="371"/>
      <c r="G105" s="371"/>
      <c r="H105" s="371"/>
      <c r="I105" s="372"/>
      <c r="J105" s="305" t="str">
        <f>"1500 merkkiä ("&amp;TEXT(LEN(A105),"0")&amp;" käytetty)"</f>
        <v>1500 merkkiä (0 käytetty)</v>
      </c>
      <c r="L105" s="354" t="s">
        <v>50</v>
      </c>
      <c r="M105" s="354"/>
      <c r="N105" s="354"/>
      <c r="O105" s="354"/>
      <c r="P105" s="354"/>
      <c r="Q105" s="354"/>
      <c r="R105" s="113"/>
    </row>
    <row r="106" spans="1:18" ht="12.75" customHeight="1" x14ac:dyDescent="0.2">
      <c r="A106" s="323"/>
      <c r="B106" s="294"/>
      <c r="C106" s="294"/>
      <c r="D106" s="294"/>
      <c r="E106" s="294"/>
      <c r="F106" s="294"/>
      <c r="G106" s="294"/>
      <c r="H106" s="294"/>
      <c r="I106" s="294"/>
      <c r="J106" s="297"/>
      <c r="L106" s="281"/>
      <c r="M106" s="281"/>
      <c r="N106" s="281"/>
      <c r="O106" s="281"/>
      <c r="P106" s="281"/>
      <c r="Q106" s="281"/>
      <c r="R106" s="112"/>
    </row>
    <row r="107" spans="1:18" ht="12.75" customHeight="1" x14ac:dyDescent="0.2">
      <c r="A107" s="324"/>
      <c r="B107" s="202"/>
      <c r="C107" s="202"/>
      <c r="D107" s="202"/>
      <c r="E107" s="202"/>
      <c r="F107" s="202"/>
      <c r="G107" s="202"/>
      <c r="H107" s="202"/>
      <c r="I107" s="202"/>
      <c r="J107" s="311"/>
      <c r="L107" s="111"/>
      <c r="M107" s="111"/>
      <c r="N107" s="111"/>
      <c r="O107" s="111"/>
      <c r="P107" s="111"/>
      <c r="Q107" s="111"/>
      <c r="R107" s="112"/>
    </row>
    <row r="108" spans="1:18" ht="12.75" customHeight="1" x14ac:dyDescent="0.2">
      <c r="A108" s="327" t="s">
        <v>41</v>
      </c>
      <c r="B108" s="326"/>
      <c r="C108" s="326"/>
      <c r="D108" s="326"/>
      <c r="E108" s="326"/>
      <c r="F108" s="326"/>
      <c r="G108" s="326"/>
      <c r="H108" s="326"/>
      <c r="I108" s="326"/>
      <c r="J108" s="312"/>
      <c r="L108" s="409" t="s">
        <v>51</v>
      </c>
      <c r="M108" s="410"/>
      <c r="N108" s="410"/>
      <c r="O108" s="410"/>
      <c r="P108" s="410"/>
      <c r="Q108" s="410"/>
      <c r="R108" s="113"/>
    </row>
    <row r="109" spans="1:18" ht="23.25" customHeight="1" x14ac:dyDescent="0.2">
      <c r="A109" s="268" t="s">
        <v>7</v>
      </c>
      <c r="B109" s="269"/>
      <c r="C109" s="266"/>
      <c r="D109" s="269" t="s">
        <v>8</v>
      </c>
      <c r="E109" s="266"/>
      <c r="F109" s="266"/>
      <c r="G109" s="266"/>
      <c r="H109" s="266"/>
      <c r="I109" s="266"/>
      <c r="J109" s="267"/>
      <c r="L109" s="410"/>
      <c r="M109" s="410"/>
      <c r="N109" s="410"/>
      <c r="O109" s="410"/>
      <c r="P109" s="410"/>
      <c r="Q109" s="410"/>
      <c r="R109" s="113"/>
    </row>
    <row r="110" spans="1:18" ht="15" customHeight="1" x14ac:dyDescent="0.2">
      <c r="A110" s="328"/>
      <c r="B110" s="68"/>
      <c r="C110" s="68"/>
      <c r="D110" s="68"/>
      <c r="E110" s="68"/>
      <c r="F110" s="68"/>
      <c r="G110" s="68"/>
      <c r="H110" s="68"/>
      <c r="I110" s="68"/>
      <c r="J110" s="288"/>
      <c r="L110" s="282"/>
      <c r="M110" s="282"/>
      <c r="N110" s="282"/>
      <c r="O110" s="282"/>
      <c r="P110" s="282"/>
      <c r="Q110" s="282"/>
      <c r="R110" s="112"/>
    </row>
    <row r="111" spans="1:18" ht="15" customHeight="1" x14ac:dyDescent="0.2">
      <c r="A111" s="328" t="s">
        <v>76</v>
      </c>
      <c r="B111" s="68"/>
      <c r="C111" s="68"/>
      <c r="D111" s="68"/>
      <c r="E111" s="68"/>
      <c r="F111" s="68"/>
      <c r="G111" s="68"/>
      <c r="H111" s="68"/>
      <c r="I111" s="68"/>
      <c r="J111" s="288"/>
      <c r="L111" s="112"/>
      <c r="M111" s="112"/>
      <c r="N111" s="112"/>
      <c r="O111" s="112"/>
      <c r="P111" s="112"/>
      <c r="Q111" s="112"/>
      <c r="R111" s="112"/>
    </row>
    <row r="112" spans="1:18" ht="180" customHeight="1" x14ac:dyDescent="0.2">
      <c r="A112" s="357"/>
      <c r="B112" s="358"/>
      <c r="C112" s="358"/>
      <c r="D112" s="358"/>
      <c r="E112" s="358"/>
      <c r="F112" s="358"/>
      <c r="G112" s="358"/>
      <c r="H112" s="358"/>
      <c r="I112" s="359"/>
      <c r="J112" s="305" t="str">
        <f>"1500 merkkiä ("&amp;TEXT(LEN(A112),"0")&amp;" käytetty)"</f>
        <v>1500 merkkiä (0 käytetty)</v>
      </c>
      <c r="L112" s="354" t="s">
        <v>77</v>
      </c>
      <c r="M112" s="354"/>
      <c r="N112" s="354"/>
      <c r="O112" s="354"/>
      <c r="P112" s="354"/>
      <c r="Q112" s="354"/>
      <c r="R112" s="113"/>
    </row>
    <row r="113" spans="1:18" ht="15" customHeight="1" thickBot="1" x14ac:dyDescent="0.25">
      <c r="A113" s="240"/>
      <c r="B113" s="241"/>
      <c r="C113" s="241"/>
      <c r="D113" s="241"/>
      <c r="E113" s="241"/>
      <c r="F113" s="241"/>
      <c r="G113" s="241"/>
      <c r="H113" s="241"/>
      <c r="I113" s="241"/>
      <c r="J113" s="313"/>
      <c r="L113" s="112"/>
      <c r="M113" s="112"/>
      <c r="N113" s="112"/>
      <c r="O113" s="112"/>
      <c r="P113" s="112"/>
      <c r="Q113" s="112"/>
      <c r="R113" s="112"/>
    </row>
  </sheetData>
  <sheetProtection algorithmName="SHA-512" hashValue="o+ubi5HboDjVN91YboCZB9y3mSH9R5HKIbEgarcuIm7mFa6IBd7ONFG7BC7qKo9F1d3yCsjXMqjcQ+//BYzLeg==" saltValue="SnFEMV8uTlNgmzZf47jcGw==" spinCount="100000"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2">
    <mergeCell ref="A99:I99"/>
    <mergeCell ref="L108:Q109"/>
    <mergeCell ref="A50:D50"/>
    <mergeCell ref="F50:I50"/>
    <mergeCell ref="A54:C54"/>
    <mergeCell ref="E54:I54"/>
    <mergeCell ref="L105:Q105"/>
    <mergeCell ref="L70:R71"/>
    <mergeCell ref="L53:R57"/>
    <mergeCell ref="A63:C63"/>
    <mergeCell ref="E63:I63"/>
    <mergeCell ref="A61:I61"/>
    <mergeCell ref="L61:R65"/>
    <mergeCell ref="A74:I74"/>
    <mergeCell ref="A10:J10"/>
    <mergeCell ref="A14:J14"/>
    <mergeCell ref="C8:D8"/>
    <mergeCell ref="A101:I101"/>
    <mergeCell ref="A34:J34"/>
    <mergeCell ref="A38:I38"/>
    <mergeCell ref="A40:I40"/>
    <mergeCell ref="A42:I42"/>
    <mergeCell ref="A44:I44"/>
    <mergeCell ref="A46:I46"/>
    <mergeCell ref="A20:I22"/>
    <mergeCell ref="A36:I36"/>
    <mergeCell ref="A78:C78"/>
    <mergeCell ref="A35:J35"/>
    <mergeCell ref="A48:D48"/>
    <mergeCell ref="F48:I48"/>
    <mergeCell ref="H1:I1"/>
    <mergeCell ref="H2:I2"/>
    <mergeCell ref="A4:J4"/>
    <mergeCell ref="A5:J5"/>
    <mergeCell ref="C6:D6"/>
    <mergeCell ref="L23:R27"/>
    <mergeCell ref="L112:Q112"/>
    <mergeCell ref="A112:I112"/>
    <mergeCell ref="A76:I76"/>
    <mergeCell ref="L75:R75"/>
    <mergeCell ref="A80:C80"/>
    <mergeCell ref="A83:I83"/>
    <mergeCell ref="A85:I85"/>
    <mergeCell ref="A87:C87"/>
    <mergeCell ref="A89:C89"/>
    <mergeCell ref="A105:I105"/>
    <mergeCell ref="A96:I96"/>
    <mergeCell ref="A94:I94"/>
    <mergeCell ref="A39:J39"/>
    <mergeCell ref="A52:I52"/>
    <mergeCell ref="A71:I71"/>
    <mergeCell ref="N3:P3"/>
    <mergeCell ref="R15:R17"/>
    <mergeCell ref="L20:R21"/>
    <mergeCell ref="L10:R13"/>
    <mergeCell ref="L15:Q17"/>
    <mergeCell ref="D31:I31"/>
    <mergeCell ref="D25:I25"/>
    <mergeCell ref="D26:I26"/>
    <mergeCell ref="D27:I27"/>
    <mergeCell ref="D29:I29"/>
    <mergeCell ref="D30:I30"/>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71:I71 A101:I101 A85:I85 A76:I76">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05:I105 A112:I112">
      <formula1>1500</formula1>
    </dataValidation>
  </dataValidation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2"/>
  <rowBreaks count="2" manualBreakCount="2">
    <brk id="68" max="16383" man="1"/>
    <brk id="10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0</xdr:col>
                    <xdr:colOff>409575</xdr:colOff>
                    <xdr:row>108</xdr:row>
                    <xdr:rowOff>66675</xdr:rowOff>
                  </from>
                  <to>
                    <xdr:col>1</xdr:col>
                    <xdr:colOff>19050</xdr:colOff>
                    <xdr:row>109</xdr:row>
                    <xdr:rowOff>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257175</xdr:colOff>
                    <xdr:row>108</xdr:row>
                    <xdr:rowOff>57150</xdr:rowOff>
                  </from>
                  <to>
                    <xdr:col>3</xdr:col>
                    <xdr:colOff>561975</xdr:colOff>
                    <xdr:row>108</xdr:row>
                    <xdr:rowOff>276225</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0</xdr:col>
                    <xdr:colOff>409575</xdr:colOff>
                    <xdr:row>56</xdr:row>
                    <xdr:rowOff>123825</xdr:rowOff>
                  </from>
                  <to>
                    <xdr:col>1</xdr:col>
                    <xdr:colOff>19050</xdr:colOff>
                    <xdr:row>58</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3</xdr:col>
                    <xdr:colOff>409575</xdr:colOff>
                    <xdr:row>56</xdr:row>
                    <xdr:rowOff>123825</xdr:rowOff>
                  </from>
                  <to>
                    <xdr:col>4</xdr:col>
                    <xdr:colOff>95250</xdr:colOff>
                    <xdr:row>58</xdr:row>
                    <xdr:rowOff>19050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0</xdr:col>
                    <xdr:colOff>409575</xdr:colOff>
                    <xdr:row>65</xdr:row>
                    <xdr:rowOff>123825</xdr:rowOff>
                  </from>
                  <to>
                    <xdr:col>1</xdr:col>
                    <xdr:colOff>19050</xdr:colOff>
                    <xdr:row>67</xdr:row>
                    <xdr:rowOff>28575</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3</xdr:col>
                    <xdr:colOff>409575</xdr:colOff>
                    <xdr:row>65</xdr:row>
                    <xdr:rowOff>123825</xdr:rowOff>
                  </from>
                  <to>
                    <xdr:col>4</xdr:col>
                    <xdr:colOff>95250</xdr:colOff>
                    <xdr:row>67</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237</v>
      </c>
      <c r="B8" s="148" t="s">
        <v>175</v>
      </c>
      <c r="C8" s="149">
        <f>SUM(C13:C54)</f>
        <v>0</v>
      </c>
    </row>
    <row r="9" spans="1:9" customFormat="1" x14ac:dyDescent="0.2"/>
    <row r="10" spans="1:9" customFormat="1" ht="75" customHeight="1" x14ac:dyDescent="0.2">
      <c r="A10" s="150" t="s">
        <v>176</v>
      </c>
      <c r="B10" s="511">
        <f>N_Tavoite4Toiminto2</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topLeftCell="A22"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C7" s="93"/>
    </row>
    <row r="8" spans="1:9" ht="15" x14ac:dyDescent="0.25">
      <c r="A8" s="147" t="s">
        <v>238</v>
      </c>
      <c r="B8" s="148" t="s">
        <v>175</v>
      </c>
      <c r="C8" s="149">
        <f>SUM(C13:C54)</f>
        <v>0</v>
      </c>
    </row>
    <row r="9" spans="1:9" customFormat="1" x14ac:dyDescent="0.2"/>
    <row r="10" spans="1:9" customFormat="1" ht="75" customHeight="1" x14ac:dyDescent="0.2">
      <c r="A10" s="150" t="s">
        <v>176</v>
      </c>
      <c r="B10" s="511">
        <f>N_Tavoite4Toiminto3</f>
        <v>0</v>
      </c>
      <c r="C10" s="511"/>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5"/>
      <c r="B58" s="516"/>
      <c r="C58" s="517"/>
    </row>
    <row r="59" spans="1:3" x14ac:dyDescent="0.2">
      <c r="A59" s="518"/>
      <c r="B59" s="447"/>
      <c r="C59" s="519"/>
    </row>
    <row r="60" spans="1:3" x14ac:dyDescent="0.2">
      <c r="A60" s="518"/>
      <c r="B60" s="447"/>
      <c r="C60" s="519"/>
    </row>
    <row r="61" spans="1:3" x14ac:dyDescent="0.2">
      <c r="A61" s="520"/>
      <c r="B61" s="521"/>
      <c r="C61" s="522"/>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workbookViewId="0">
      <selection activeCell="A61" sqref="A61:B64"/>
    </sheetView>
  </sheetViews>
  <sheetFormatPr defaultRowHeight="12.75" x14ac:dyDescent="0.2"/>
  <cols>
    <col min="1" max="1" width="24" style="92" bestFit="1" customWidth="1"/>
    <col min="2" max="2" width="48.7109375" customWidth="1"/>
    <col min="3" max="3" width="18.85546875" style="92" customWidth="1"/>
    <col min="4" max="16384" width="9.140625" style="92"/>
  </cols>
  <sheetData>
    <row r="3" spans="1:9" x14ac:dyDescent="0.2">
      <c r="G3" s="350" t="s">
        <v>225</v>
      </c>
      <c r="H3" s="351"/>
      <c r="I3" s="352"/>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2">
        <f>N_HankkeenNimi</f>
        <v>0</v>
      </c>
      <c r="B6" s="513"/>
      <c r="C6" s="514"/>
    </row>
    <row r="7" spans="1:9" x14ac:dyDescent="0.2">
      <c r="A7" s="93"/>
      <c r="B7" s="81"/>
      <c r="C7" s="93"/>
    </row>
    <row r="8" spans="1:9" ht="15" x14ac:dyDescent="0.25">
      <c r="A8" s="147" t="s">
        <v>179</v>
      </c>
      <c r="B8" s="148" t="s">
        <v>175</v>
      </c>
      <c r="C8" s="149">
        <f>SUM(C11:C57)</f>
        <v>0</v>
      </c>
    </row>
    <row r="9" spans="1:9" customFormat="1" x14ac:dyDescent="0.2">
      <c r="A9" s="81"/>
      <c r="B9" s="81"/>
      <c r="C9" s="81"/>
    </row>
    <row r="10" spans="1:9" customFormat="1" ht="15" x14ac:dyDescent="0.25">
      <c r="A10" s="151" t="s">
        <v>177</v>
      </c>
      <c r="B10" s="151" t="s">
        <v>178</v>
      </c>
      <c r="C10" s="151" t="s">
        <v>162</v>
      </c>
    </row>
    <row r="11" spans="1:9" customFormat="1" ht="15" x14ac:dyDescent="0.25">
      <c r="A11" s="95"/>
      <c r="B11" s="96"/>
      <c r="C11" s="97">
        <v>0</v>
      </c>
    </row>
    <row r="12" spans="1:9" customFormat="1" ht="15" x14ac:dyDescent="0.25">
      <c r="A12" s="95"/>
      <c r="B12" s="96"/>
      <c r="C12" s="97"/>
    </row>
    <row r="13" spans="1:9" customFormat="1" ht="15" x14ac:dyDescent="0.25">
      <c r="A13" s="95"/>
      <c r="B13" s="96"/>
      <c r="C13" s="97"/>
    </row>
    <row r="14" spans="1:9" ht="13.15" customHeight="1" x14ac:dyDescent="0.25">
      <c r="A14" s="95"/>
      <c r="B14" s="96"/>
      <c r="C14" s="97"/>
    </row>
    <row r="15" spans="1:9" ht="13.15" customHeight="1" x14ac:dyDescent="0.25">
      <c r="A15" s="95"/>
      <c r="B15" s="96"/>
      <c r="C15" s="97"/>
      <c r="F15" s="109"/>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5">
      <c r="A55" s="95"/>
      <c r="B55" s="96"/>
      <c r="C55" s="97"/>
    </row>
    <row r="56" spans="1:3" ht="13.15" customHeight="1" x14ac:dyDescent="0.25">
      <c r="A56" s="95"/>
      <c r="B56" s="96"/>
      <c r="C56" s="97"/>
    </row>
    <row r="57" spans="1:3" ht="13.15" customHeight="1" x14ac:dyDescent="0.25">
      <c r="A57" s="95"/>
      <c r="B57" s="96"/>
      <c r="C57" s="97"/>
    </row>
    <row r="58" spans="1:3" ht="13.15" customHeight="1" x14ac:dyDescent="0.2"/>
    <row r="59" spans="1:3" ht="13.15" customHeight="1" x14ac:dyDescent="0.2"/>
    <row r="60" spans="1:3" ht="13.15" customHeight="1" x14ac:dyDescent="0.2">
      <c r="A60" s="524" t="s">
        <v>148</v>
      </c>
      <c r="B60" s="524"/>
    </row>
    <row r="61" spans="1:3" x14ac:dyDescent="0.2">
      <c r="A61" s="523"/>
      <c r="B61" s="519"/>
    </row>
    <row r="62" spans="1:3" x14ac:dyDescent="0.2">
      <c r="A62" s="518"/>
      <c r="B62" s="519"/>
    </row>
    <row r="63" spans="1:3" x14ac:dyDescent="0.2">
      <c r="A63" s="518"/>
      <c r="B63" s="519"/>
    </row>
    <row r="64" spans="1:3" x14ac:dyDescent="0.2">
      <c r="A64" s="520"/>
      <c r="B64" s="522"/>
    </row>
  </sheetData>
  <sheetProtection password="EFD5" sheet="1" objects="1" scenarios="1" selectLockedCells="1"/>
  <mergeCells count="4">
    <mergeCell ref="A61:B64"/>
    <mergeCell ref="A6:C6"/>
    <mergeCell ref="G3:I3"/>
    <mergeCell ref="A60:B60"/>
  </mergeCells>
  <dataValidations xWindow="383" yWindow="372" count="6">
    <dataValidation allowBlank="1" showInputMessage="1" showErrorMessage="1" promptTitle="OHJE" prompt="Voit halutessasi antaa lisätietoja hanketoimintojen kustannuksiin liittyen._x000a_" sqref="A60"/>
    <dataValidation allowBlank="1" showInputMessage="1" showErrorMessage="1" promptTitle="OHJE" prompt="Jos tarkka kustannus ei ole tiedossa, budjetoi kustannus parhaan käytettävissä olevan arvion mukaisesti." sqref="C11"/>
    <dataValidation allowBlank="1" showInputMessage="1" showErrorMessage="1" promptTitle="OHJE" prompt="Syötä euromäärä." sqref="C12:C57"/>
    <dataValidation type="list" allowBlank="1" showInputMessage="1" showErrorMessage="1" promptTitle="OHJE" prompt="Valitse alasvetovalikosta kustannusta määrittävä kustannuslaji.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allowBlank="1" showInputMessage="1" showErrorMessage="1" promptTitle="OHJE" prompt="Kirjaa tähän sellaisen kulun selite, joka ei liity yksittäiseen hanketoimintoon." sqref="B11:B5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topLeftCell="A4" zoomScaleNormal="100" workbookViewId="0">
      <selection activeCell="A26" sqref="A26"/>
    </sheetView>
  </sheetViews>
  <sheetFormatPr defaultRowHeight="12.75" x14ac:dyDescent="0.2"/>
  <cols>
    <col min="1" max="2" width="17.140625" customWidth="1"/>
    <col min="3" max="3" width="48.7109375" customWidth="1"/>
    <col min="4" max="4" width="18.85546875" customWidth="1"/>
  </cols>
  <sheetData>
    <row r="3" spans="1:9" x14ac:dyDescent="0.2">
      <c r="G3" s="350" t="s">
        <v>225</v>
      </c>
      <c r="H3" s="351"/>
      <c r="I3" s="352"/>
    </row>
    <row r="4" spans="1:9" x14ac:dyDescent="0.2">
      <c r="A4" s="81"/>
      <c r="B4" s="81"/>
      <c r="C4" s="81"/>
      <c r="D4" s="81"/>
    </row>
    <row r="5" spans="1:9" x14ac:dyDescent="0.2">
      <c r="A5" s="140" t="s">
        <v>146</v>
      </c>
      <c r="B5" s="138"/>
      <c r="C5" s="138" t="str">
        <f>IF('Budj perustiedot'!B10&lt;&gt;0,'Budj perustiedot'!B10,"")</f>
        <v/>
      </c>
      <c r="D5" s="139"/>
    </row>
    <row r="6" spans="1:9" ht="60.75" customHeight="1" x14ac:dyDescent="0.2">
      <c r="A6" s="512">
        <f>N_HankkeenNimi</f>
        <v>0</v>
      </c>
      <c r="B6" s="513"/>
      <c r="C6" s="513"/>
      <c r="D6" s="514"/>
    </row>
    <row r="7" spans="1:9" x14ac:dyDescent="0.2">
      <c r="A7" s="93"/>
      <c r="B7" s="93"/>
      <c r="C7" s="81"/>
      <c r="D7" s="93"/>
    </row>
    <row r="8" spans="1:9" ht="15" x14ac:dyDescent="0.25">
      <c r="A8" s="147" t="s">
        <v>180</v>
      </c>
      <c r="B8" s="152"/>
      <c r="C8" s="148"/>
      <c r="D8" s="149"/>
    </row>
    <row r="9" spans="1:9" x14ac:dyDescent="0.2">
      <c r="A9" s="81"/>
      <c r="B9" s="81"/>
      <c r="C9" s="81"/>
      <c r="D9" s="81"/>
    </row>
    <row r="10" spans="1:9" x14ac:dyDescent="0.2">
      <c r="A10" s="146" t="s">
        <v>181</v>
      </c>
      <c r="B10" s="138"/>
      <c r="C10" s="139"/>
      <c r="D10" s="153">
        <f>Yhteenveto!C18</f>
        <v>0</v>
      </c>
    </row>
    <row r="11" spans="1:9" x14ac:dyDescent="0.2">
      <c r="A11" s="1"/>
      <c r="B11" s="1"/>
      <c r="C11" s="98" t="s">
        <v>182</v>
      </c>
      <c r="D11" s="99">
        <v>0</v>
      </c>
    </row>
    <row r="12" spans="1:9" x14ac:dyDescent="0.2">
      <c r="A12" s="1"/>
      <c r="B12" s="1"/>
      <c r="C12" s="98" t="s">
        <v>183</v>
      </c>
      <c r="D12" s="99">
        <v>0</v>
      </c>
    </row>
    <row r="14" spans="1:9" x14ac:dyDescent="0.2">
      <c r="A14" s="146" t="s">
        <v>184</v>
      </c>
      <c r="B14" s="146"/>
      <c r="C14" s="154"/>
      <c r="D14" s="153">
        <f>Yhteenveto!C9-D10</f>
        <v>0</v>
      </c>
    </row>
    <row r="15" spans="1:9" x14ac:dyDescent="0.2">
      <c r="A15" s="81"/>
      <c r="B15" s="81"/>
      <c r="C15" s="81"/>
      <c r="D15" s="81"/>
    </row>
    <row r="16" spans="1:9" x14ac:dyDescent="0.2">
      <c r="A16" s="140" t="s">
        <v>185</v>
      </c>
      <c r="B16" s="141"/>
      <c r="C16" s="138"/>
      <c r="D16" s="139"/>
    </row>
    <row r="17" spans="1:4" x14ac:dyDescent="0.2">
      <c r="A17" s="155" t="s">
        <v>186</v>
      </c>
      <c r="B17" s="155" t="s">
        <v>187</v>
      </c>
      <c r="C17" s="155" t="s">
        <v>188</v>
      </c>
      <c r="D17" s="155" t="s">
        <v>162</v>
      </c>
    </row>
    <row r="18" spans="1:4" x14ac:dyDescent="0.2">
      <c r="A18" s="100" t="s">
        <v>189</v>
      </c>
      <c r="B18" s="88"/>
      <c r="C18" s="100"/>
      <c r="D18" s="89">
        <v>0</v>
      </c>
    </row>
    <row r="19" spans="1:4" x14ac:dyDescent="0.2">
      <c r="A19" s="88" t="s">
        <v>190</v>
      </c>
      <c r="B19" s="88"/>
      <c r="C19" s="88"/>
      <c r="D19" s="89"/>
    </row>
    <row r="20" spans="1:4" x14ac:dyDescent="0.2">
      <c r="A20" s="88"/>
      <c r="B20" s="88"/>
      <c r="C20" s="88"/>
      <c r="D20" s="89"/>
    </row>
    <row r="21" spans="1:4" x14ac:dyDescent="0.2">
      <c r="A21" s="88"/>
      <c r="B21" s="88"/>
      <c r="C21" s="88"/>
      <c r="D21" s="89"/>
    </row>
    <row r="22" spans="1:4" x14ac:dyDescent="0.2">
      <c r="A22" s="88"/>
      <c r="B22" s="88"/>
      <c r="C22" s="88"/>
      <c r="D22" s="89"/>
    </row>
    <row r="23" spans="1:4" x14ac:dyDescent="0.2">
      <c r="A23" s="88"/>
      <c r="B23" s="88"/>
      <c r="C23" s="88"/>
      <c r="D23" s="89"/>
    </row>
    <row r="24" spans="1:4" x14ac:dyDescent="0.2">
      <c r="A24" s="88"/>
      <c r="B24" s="88"/>
      <c r="C24" s="88"/>
      <c r="D24" s="89"/>
    </row>
    <row r="25" spans="1:4" x14ac:dyDescent="0.2">
      <c r="A25" s="88"/>
      <c r="B25" s="88"/>
      <c r="C25" s="88"/>
      <c r="D25" s="89"/>
    </row>
    <row r="26" spans="1:4" x14ac:dyDescent="0.2">
      <c r="A26" s="88"/>
      <c r="B26" s="88"/>
      <c r="C26" s="88"/>
      <c r="D26" s="89"/>
    </row>
    <row r="27" spans="1:4" x14ac:dyDescent="0.2">
      <c r="A27" s="88"/>
      <c r="B27" s="88"/>
      <c r="C27" s="88"/>
      <c r="D27" s="89"/>
    </row>
    <row r="29" spans="1:4" x14ac:dyDescent="0.2">
      <c r="C29" s="156" t="s">
        <v>191</v>
      </c>
      <c r="D29" s="153">
        <f>SUM(D18:D27)-D14</f>
        <v>0</v>
      </c>
    </row>
    <row r="32" spans="1:4" ht="15" x14ac:dyDescent="0.25">
      <c r="A32" s="525" t="s">
        <v>192</v>
      </c>
      <c r="B32" s="526"/>
      <c r="C32" s="527"/>
      <c r="D32" s="157">
        <f>D10+D14</f>
        <v>0</v>
      </c>
    </row>
    <row r="34" spans="1:3" x14ac:dyDescent="0.2">
      <c r="A34" s="524" t="s">
        <v>148</v>
      </c>
      <c r="B34" s="524"/>
      <c r="C34" s="524"/>
    </row>
    <row r="35" spans="1:3" x14ac:dyDescent="0.2">
      <c r="A35" s="518"/>
      <c r="B35" s="447"/>
      <c r="C35" s="519"/>
    </row>
    <row r="36" spans="1:3" x14ac:dyDescent="0.2">
      <c r="A36" s="518"/>
      <c r="B36" s="447"/>
      <c r="C36" s="519"/>
    </row>
    <row r="37" spans="1:3" x14ac:dyDescent="0.2">
      <c r="A37" s="518"/>
      <c r="B37" s="447"/>
      <c r="C37" s="519"/>
    </row>
    <row r="38" spans="1:3" x14ac:dyDescent="0.2">
      <c r="A38" s="520"/>
      <c r="B38" s="521"/>
      <c r="C38" s="522"/>
    </row>
  </sheetData>
  <sheetProtection algorithmName="SHA-512" hashValue="yXZm7JBkeDIdrrmdNlZBz+XXQtb1ifFgv6nwaZWliDwCjkb4L0Pc7Mdc9U5wDOjb2ev/KEgog/YauawiDHQtdg==" saltValue="uw1t0Tf3wdq2UvPOAONskg==" spinCount="100000" sheet="1" objects="1" scenarios="1" selectLockedCells="1"/>
  <mergeCells count="5">
    <mergeCell ref="A32:C32"/>
    <mergeCell ref="A35:C38"/>
    <mergeCell ref="A6:D6"/>
    <mergeCell ref="G3:I3"/>
    <mergeCell ref="A34:C34"/>
  </mergeCells>
  <dataValidations count="6">
    <dataValidation allowBlank="1" showInputMessage="1" showErrorMessage="1" promptTitle="OHJE" prompt="Voit halutessasi antaa lisätietoja hankkeen rahoitukseen liittyen._x000a_" sqref="A34"/>
    <dataValidation allowBlank="1" showInputMessage="1" showErrorMessage="1" promptTitle="OHJE" prompt="Määritä euromäärä._x000a_" sqref="D18:D27"/>
    <dataValidation type="list" allowBlank="1" showInputMessage="1" showErrorMessage="1" promptTitle="OHJE" prompt="Ilmoita tässä, tuleeko rahoitus yksityiseltä vai julkiselta taholta._x000a_" sqref="A18:A27">
      <formula1>"Julkinen, Yksityinen"</formula1>
    </dataValidation>
    <dataValidation allowBlank="1" showInputMessage="1" showErrorMessage="1" promptTitle="OHJE" prompt="Merkitse tiedot rahoittavasta tahosta." sqref="C18"/>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B18:B27">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C19:C2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topLeftCell="A7"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350" t="s">
        <v>225</v>
      </c>
      <c r="H3" s="351"/>
      <c r="I3" s="352"/>
    </row>
    <row r="5" spans="1:9" x14ac:dyDescent="0.2">
      <c r="A5" s="158" t="s">
        <v>146</v>
      </c>
      <c r="B5" s="159" t="str">
        <f>IF('Budj perustiedot'!B10&lt;&gt;0,'Budj perustiedot'!B10,"")</f>
        <v/>
      </c>
      <c r="C5" s="160"/>
    </row>
    <row r="6" spans="1:9" s="1" customFormat="1" ht="60.75" customHeight="1" x14ac:dyDescent="0.2">
      <c r="A6" s="481">
        <f>N_HankkeenNimi</f>
        <v>0</v>
      </c>
      <c r="B6" s="481"/>
      <c r="C6" s="481"/>
      <c r="D6" s="124"/>
    </row>
    <row r="7" spans="1:9" ht="15" x14ac:dyDescent="0.25">
      <c r="A7" s="161" t="s">
        <v>193</v>
      </c>
      <c r="B7" s="162"/>
      <c r="C7" s="163"/>
    </row>
    <row r="8" spans="1:9" x14ac:dyDescent="0.2">
      <c r="A8" s="81"/>
      <c r="B8" s="81"/>
      <c r="C8" s="81"/>
    </row>
    <row r="9" spans="1:9" x14ac:dyDescent="0.2">
      <c r="A9" s="164" t="s">
        <v>194</v>
      </c>
      <c r="B9" s="165" t="s">
        <v>175</v>
      </c>
      <c r="C9" s="153">
        <f>SUM(C10+C14)</f>
        <v>0</v>
      </c>
    </row>
    <row r="10" spans="1:9" x14ac:dyDescent="0.2">
      <c r="A10" s="166"/>
      <c r="B10" s="145" t="s">
        <v>195</v>
      </c>
      <c r="C10" s="153">
        <f>SUM(C11:C13)</f>
        <v>0</v>
      </c>
    </row>
    <row r="11" spans="1:9" x14ac:dyDescent="0.2">
      <c r="A11" s="166"/>
      <c r="B11" s="155" t="s">
        <v>196</v>
      </c>
      <c r="C11" s="153">
        <f>Henkilöstökulut!H8</f>
        <v>0</v>
      </c>
    </row>
    <row r="12" spans="1:9" x14ac:dyDescent="0.2">
      <c r="A12" s="166"/>
      <c r="B12" s="155" t="s">
        <v>197</v>
      </c>
      <c r="C12" s="153">
        <f>SUM('Tavoite 1 Toiminto 1:Tavoite 4 Toiminto 3'!C8)</f>
        <v>0</v>
      </c>
    </row>
    <row r="13" spans="1:9" x14ac:dyDescent="0.2">
      <c r="A13" s="166"/>
      <c r="B13" s="155" t="s">
        <v>198</v>
      </c>
      <c r="C13" s="153">
        <f>'Muut kustannukset'!C8</f>
        <v>0</v>
      </c>
    </row>
    <row r="14" spans="1:9" x14ac:dyDescent="0.2">
      <c r="A14" s="167"/>
      <c r="B14" s="145" t="s">
        <v>199</v>
      </c>
      <c r="C14" s="153">
        <f>C11*('Budj perustiedot'!C17)</f>
        <v>0</v>
      </c>
    </row>
    <row r="15" spans="1:9" x14ac:dyDescent="0.2">
      <c r="A15" s="101"/>
      <c r="B15" s="84"/>
      <c r="C15" s="102"/>
    </row>
    <row r="16" spans="1:9" x14ac:dyDescent="0.2">
      <c r="A16" s="164" t="s">
        <v>180</v>
      </c>
      <c r="B16" s="165" t="s">
        <v>175</v>
      </c>
      <c r="C16" s="153">
        <f>SUM(C18:C19)</f>
        <v>0</v>
      </c>
    </row>
    <row r="17" spans="1:4" x14ac:dyDescent="0.2">
      <c r="A17" s="166"/>
      <c r="B17" s="154" t="s">
        <v>154</v>
      </c>
      <c r="C17" s="174">
        <f>N_EUrahoitusosuus</f>
        <v>0.75</v>
      </c>
    </row>
    <row r="18" spans="1:4" x14ac:dyDescent="0.2">
      <c r="A18" s="166"/>
      <c r="B18" s="155" t="s">
        <v>181</v>
      </c>
      <c r="C18" s="153">
        <f>C9*C17</f>
        <v>0</v>
      </c>
    </row>
    <row r="19" spans="1:4" x14ac:dyDescent="0.2">
      <c r="A19" s="167"/>
      <c r="B19" s="155" t="s">
        <v>200</v>
      </c>
      <c r="C19" s="153">
        <f>SUM(Rahoitus!D18:D27)</f>
        <v>0</v>
      </c>
    </row>
    <row r="20" spans="1:4" x14ac:dyDescent="0.2">
      <c r="A20" s="81"/>
      <c r="B20" s="81"/>
      <c r="C20" s="81"/>
    </row>
    <row r="21" spans="1:4" x14ac:dyDescent="0.2">
      <c r="A21" s="81"/>
      <c r="B21" s="156" t="s">
        <v>191</v>
      </c>
      <c r="C21" s="153">
        <f>C9-C16</f>
        <v>0</v>
      </c>
      <c r="D21" s="103"/>
    </row>
    <row r="26" spans="1:4" x14ac:dyDescent="0.2">
      <c r="A26" s="22" t="s">
        <v>201</v>
      </c>
      <c r="B26" s="22"/>
    </row>
    <row r="27" spans="1:4" x14ac:dyDescent="0.2">
      <c r="A27" s="22"/>
      <c r="B27" s="22"/>
    </row>
    <row r="28" spans="1:4" x14ac:dyDescent="0.2">
      <c r="A28" s="155" t="s">
        <v>202</v>
      </c>
      <c r="B28" s="155" t="s">
        <v>162</v>
      </c>
    </row>
    <row r="29" spans="1:4" x14ac:dyDescent="0.2">
      <c r="A29" s="104">
        <v>2014</v>
      </c>
      <c r="B29" s="105">
        <v>0</v>
      </c>
    </row>
    <row r="30" spans="1:4" x14ac:dyDescent="0.2">
      <c r="A30" s="104">
        <v>2015</v>
      </c>
      <c r="B30" s="105">
        <v>0</v>
      </c>
    </row>
    <row r="31" spans="1:4" x14ac:dyDescent="0.2">
      <c r="A31" s="104">
        <v>2016</v>
      </c>
      <c r="B31" s="105">
        <v>0</v>
      </c>
    </row>
    <row r="32" spans="1:4" x14ac:dyDescent="0.2">
      <c r="A32" s="104">
        <v>2017</v>
      </c>
      <c r="B32" s="105">
        <v>0</v>
      </c>
    </row>
    <row r="33" spans="1:3" x14ac:dyDescent="0.2">
      <c r="A33" s="104">
        <v>2018</v>
      </c>
      <c r="B33" s="105">
        <v>0</v>
      </c>
    </row>
    <row r="34" spans="1:3" x14ac:dyDescent="0.2">
      <c r="A34" s="104">
        <v>2019</v>
      </c>
      <c r="B34" s="105">
        <v>0</v>
      </c>
    </row>
    <row r="35" spans="1:3" x14ac:dyDescent="0.2">
      <c r="A35" s="104">
        <v>2020</v>
      </c>
      <c r="B35" s="105">
        <v>0</v>
      </c>
    </row>
    <row r="36" spans="1:3" x14ac:dyDescent="0.2">
      <c r="A36" s="104">
        <v>2021</v>
      </c>
      <c r="B36" s="105">
        <v>0</v>
      </c>
    </row>
    <row r="37" spans="1:3" x14ac:dyDescent="0.2">
      <c r="A37" s="104">
        <v>2022</v>
      </c>
      <c r="B37" s="105">
        <v>0</v>
      </c>
    </row>
    <row r="39" spans="1:3" x14ac:dyDescent="0.2">
      <c r="A39" s="168" t="s">
        <v>191</v>
      </c>
      <c r="B39" s="169">
        <f>C9-(B29+B30+B31+B32+B33+B34+B35+B36+B37)</f>
        <v>0</v>
      </c>
      <c r="C39" s="103"/>
    </row>
  </sheetData>
  <sheetProtection algorithmName="SHA-512" hashValue="YO0ilahVhHILHPAAT1ne5+okhuoyKbeZMP/OHD7f2X/mWm7fzfqGINLIeIKbU5J1ycM/nLdOdVVJa8zxqz6wvw==" saltValue="YwczUaDJ8f/bhW3z3oNyEw==" spinCount="100000" sheet="1" objects="1" scenarios="1" selectLockedCells="1"/>
  <mergeCells count="2">
    <mergeCell ref="A6:C6"/>
    <mergeCell ref="G3:I3"/>
  </mergeCells>
  <dataValidations count="1">
    <dataValidation allowBlank="1" showInputMessage="1" showErrorMessage="1" promptTitle="OHJE" prompt="Hankkeen kustannukset jaotellaan kalenterivuosille. Kalenterivuosien summan tulee täsmätä hankkeen budjetoituihin kokonaiskustannuksiin._x000a_" sqref="B29 B3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topLeftCell="A13" workbookViewId="0">
      <selection activeCell="G3" sqref="G3:I3"/>
    </sheetView>
  </sheetViews>
  <sheetFormatPr defaultRowHeight="12.75" x14ac:dyDescent="0.2"/>
  <cols>
    <col min="1" max="1" width="32.28515625" customWidth="1"/>
    <col min="2" max="2" width="54.140625" customWidth="1"/>
  </cols>
  <sheetData>
    <row r="3" spans="1:9" x14ac:dyDescent="0.2">
      <c r="G3" s="350" t="s">
        <v>225</v>
      </c>
      <c r="H3" s="351"/>
      <c r="I3" s="352"/>
    </row>
    <row r="4" spans="1:9" x14ac:dyDescent="0.2">
      <c r="A4" s="21"/>
    </row>
    <row r="6" spans="1:9" x14ac:dyDescent="0.2">
      <c r="A6" s="170" t="s">
        <v>146</v>
      </c>
      <c r="B6" s="171" t="str">
        <f>IF('Budj perustiedot'!B10&lt;&gt;0,'Budj perustiedot'!B10,"")</f>
        <v/>
      </c>
    </row>
    <row r="7" spans="1:9" s="1" customFormat="1" ht="60.75" customHeight="1" x14ac:dyDescent="0.2">
      <c r="A7" s="512">
        <f>N_HankkeenNimi</f>
        <v>0</v>
      </c>
      <c r="B7" s="514"/>
      <c r="C7" s="124"/>
      <c r="D7" s="124"/>
    </row>
    <row r="9" spans="1:9" x14ac:dyDescent="0.2">
      <c r="A9" s="172" t="s">
        <v>203</v>
      </c>
      <c r="B9" s="528"/>
    </row>
    <row r="10" spans="1:9" x14ac:dyDescent="0.2">
      <c r="A10" s="106"/>
      <c r="B10" s="529"/>
    </row>
    <row r="11" spans="1:9" x14ac:dyDescent="0.2">
      <c r="A11" s="106"/>
      <c r="B11" s="529"/>
    </row>
    <row r="12" spans="1:9" x14ac:dyDescent="0.2">
      <c r="A12" s="106"/>
      <c r="B12" s="529"/>
    </row>
    <row r="13" spans="1:9" x14ac:dyDescent="0.2">
      <c r="A13" s="106"/>
      <c r="B13" s="529"/>
    </row>
    <row r="14" spans="1:9" ht="12.75" customHeight="1" x14ac:dyDescent="0.2">
      <c r="B14" s="530"/>
    </row>
    <row r="15" spans="1:9" ht="12.75" customHeight="1" x14ac:dyDescent="0.2">
      <c r="A15" s="1"/>
      <c r="B15" s="1"/>
    </row>
    <row r="16" spans="1:9" ht="12.75" customHeight="1" x14ac:dyDescent="0.2">
      <c r="A16" s="173" t="s">
        <v>204</v>
      </c>
      <c r="B16" s="107">
        <v>0</v>
      </c>
      <c r="C16" s="108" t="str">
        <f>IF(B16&gt;Yhteenveto!C18*0.3,"HAETTU ENNAKKO YLITTÄÄ SALLITUN RAJAN"," ")</f>
        <v xml:space="preserve"> </v>
      </c>
    </row>
    <row r="17" spans="1:2" ht="12.75" customHeight="1" x14ac:dyDescent="0.2"/>
    <row r="22" spans="1:2" x14ac:dyDescent="0.2">
      <c r="A22" s="170" t="s">
        <v>148</v>
      </c>
      <c r="B22" s="171"/>
    </row>
    <row r="23" spans="1:2" x14ac:dyDescent="0.2">
      <c r="A23" s="485"/>
      <c r="B23" s="487"/>
    </row>
    <row r="24" spans="1:2" x14ac:dyDescent="0.2">
      <c r="A24" s="485"/>
      <c r="B24" s="487"/>
    </row>
    <row r="25" spans="1:2" x14ac:dyDescent="0.2">
      <c r="A25" s="485"/>
      <c r="B25" s="487"/>
    </row>
    <row r="26" spans="1:2" x14ac:dyDescent="0.2">
      <c r="A26" s="488"/>
      <c r="B26" s="490"/>
    </row>
  </sheetData>
  <sheetProtection password="EFD5" sheet="1" objects="1" scenarios="1" selectLockedCells="1"/>
  <mergeCells count="4">
    <mergeCell ref="B9:B14"/>
    <mergeCell ref="A23:B26"/>
    <mergeCell ref="A7:B7"/>
    <mergeCell ref="G3:I3"/>
  </mergeCells>
  <dataValidations count="3">
    <dataValidation allowBlank="1" showInputMessage="1" showErrorMessage="1" promptTitle="OHJE" prompt="Ennakon suuruus voi olla enintään 30 prosenttia haetun EU-osuuden kokonaismäärästä." sqref="B16"/>
    <dataValidation allowBlank="1" showInputMessage="1" showErrorMessage="1" promptTitle="OHJE" prompt="Perustele tarve ennakon hakemiselle." sqref="B9:B14"/>
    <dataValidation type="list" showInputMessage="1" showErrorMessage="1" sqref="B15">
      <formula1>"Kyllä, Ei"</formula1>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0"/>
  <sheetViews>
    <sheetView showGridLines="0" workbookViewId="0">
      <selection activeCell="D17" sqref="D17:I17"/>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18"/>
      <c r="B1" s="18"/>
      <c r="C1" s="18"/>
      <c r="D1" s="18"/>
      <c r="E1" s="18"/>
      <c r="F1" s="18"/>
      <c r="G1" s="18"/>
      <c r="H1" s="531"/>
      <c r="I1" s="532"/>
      <c r="J1" s="532"/>
    </row>
    <row r="2" spans="1:16" x14ac:dyDescent="0.2">
      <c r="A2" s="18"/>
      <c r="B2" s="18"/>
      <c r="C2" s="18"/>
      <c r="D2" s="18"/>
      <c r="E2" s="18"/>
      <c r="F2" s="18"/>
      <c r="G2" s="18"/>
      <c r="H2" s="18"/>
      <c r="I2" s="18"/>
      <c r="J2" s="18"/>
      <c r="N2" s="533" t="s">
        <v>225</v>
      </c>
      <c r="O2" s="534"/>
      <c r="P2" s="535"/>
    </row>
    <row r="3" spans="1:16" x14ac:dyDescent="0.2">
      <c r="A3" s="18"/>
      <c r="B3" s="18"/>
      <c r="C3" s="18"/>
      <c r="D3" s="18"/>
      <c r="E3" s="18"/>
      <c r="F3" s="18"/>
      <c r="G3" s="18"/>
      <c r="H3" s="18"/>
      <c r="I3" s="18"/>
      <c r="J3" s="18"/>
    </row>
    <row r="4" spans="1:16" x14ac:dyDescent="0.2">
      <c r="A4" s="18"/>
      <c r="B4" s="18"/>
      <c r="C4" s="18"/>
      <c r="D4" s="18"/>
      <c r="E4" s="18"/>
      <c r="F4" s="18"/>
      <c r="G4" s="18"/>
      <c r="H4" s="18"/>
      <c r="I4" s="18"/>
      <c r="J4" s="18"/>
    </row>
    <row r="5" spans="1:16" x14ac:dyDescent="0.2">
      <c r="A5" s="71" t="s">
        <v>135</v>
      </c>
      <c r="B5" s="71"/>
      <c r="C5" s="71"/>
      <c r="D5" s="71"/>
      <c r="E5" s="71"/>
      <c r="F5" s="71"/>
      <c r="G5" s="71"/>
      <c r="H5" s="71"/>
      <c r="I5" s="71"/>
      <c r="J5" s="71"/>
    </row>
    <row r="6" spans="1:16" ht="13.5" customHeight="1" x14ac:dyDescent="0.2">
      <c r="A6" s="18"/>
      <c r="B6" s="18"/>
      <c r="C6" s="18"/>
      <c r="D6" s="18"/>
      <c r="E6" s="18"/>
      <c r="F6" s="18"/>
      <c r="G6" s="18"/>
      <c r="H6" s="18"/>
      <c r="I6" s="18"/>
      <c r="J6" s="18"/>
    </row>
    <row r="7" spans="1:16" x14ac:dyDescent="0.2">
      <c r="A7" s="134"/>
      <c r="B7" s="16"/>
      <c r="C7" s="16"/>
      <c r="D7" s="16"/>
      <c r="E7" s="16"/>
      <c r="F7" s="16"/>
      <c r="G7" s="16"/>
      <c r="H7" s="16"/>
      <c r="I7" s="16"/>
      <c r="J7" s="17"/>
    </row>
    <row r="8" spans="1:16" ht="24.75" customHeight="1" x14ac:dyDescent="0.2">
      <c r="A8" s="59" t="s">
        <v>143</v>
      </c>
      <c r="B8" s="10"/>
      <c r="C8" s="10"/>
      <c r="D8" s="10"/>
      <c r="E8" s="10"/>
      <c r="F8" s="10"/>
      <c r="G8" s="10"/>
      <c r="H8" s="10"/>
      <c r="I8" s="10"/>
      <c r="J8" s="11"/>
    </row>
    <row r="9" spans="1:16" ht="24.75" customHeight="1" x14ac:dyDescent="0.2">
      <c r="A9" s="59"/>
      <c r="B9" s="10"/>
      <c r="C9" s="10"/>
      <c r="D9" s="10"/>
      <c r="E9" s="10"/>
      <c r="F9" s="10"/>
      <c r="G9" s="10"/>
      <c r="H9" s="10"/>
      <c r="I9" s="10"/>
      <c r="J9" s="11"/>
    </row>
    <row r="10" spans="1:16" ht="48" customHeight="1" x14ac:dyDescent="0.2">
      <c r="A10" s="536" t="s">
        <v>142</v>
      </c>
      <c r="B10" s="537"/>
      <c r="C10" s="537"/>
      <c r="D10" s="537"/>
      <c r="E10" s="537"/>
      <c r="F10" s="537"/>
      <c r="G10" s="537"/>
      <c r="H10" s="537"/>
      <c r="I10" s="537"/>
      <c r="J10" s="538"/>
    </row>
    <row r="11" spans="1:16" ht="12.75" customHeight="1" x14ac:dyDescent="0.2">
      <c r="A11" s="59"/>
      <c r="B11" s="10"/>
      <c r="C11" s="10"/>
      <c r="D11" s="10"/>
      <c r="E11" s="10"/>
      <c r="F11" s="10"/>
      <c r="G11" s="10"/>
      <c r="H11" s="10"/>
      <c r="I11" s="10"/>
      <c r="J11" s="11"/>
    </row>
    <row r="12" spans="1:16" x14ac:dyDescent="0.2">
      <c r="A12" s="60" t="s">
        <v>141</v>
      </c>
      <c r="B12" s="10"/>
      <c r="C12" s="10"/>
      <c r="D12" s="10"/>
      <c r="E12" s="10"/>
      <c r="F12" s="10"/>
      <c r="G12" s="10"/>
      <c r="H12" s="10"/>
      <c r="I12" s="10"/>
      <c r="J12" s="11"/>
    </row>
    <row r="13" spans="1:16" x14ac:dyDescent="0.2">
      <c r="A13" s="50"/>
      <c r="B13" s="10"/>
      <c r="C13" s="10"/>
      <c r="D13" s="10"/>
      <c r="E13" s="10"/>
      <c r="F13" s="10"/>
      <c r="G13" s="10"/>
      <c r="H13" s="10"/>
      <c r="I13" s="10"/>
      <c r="J13" s="11"/>
    </row>
    <row r="14" spans="1:16" x14ac:dyDescent="0.2">
      <c r="A14" s="60" t="s">
        <v>139</v>
      </c>
      <c r="B14" s="10"/>
      <c r="C14" s="10"/>
      <c r="D14" s="10"/>
      <c r="E14" s="10"/>
      <c r="F14" s="10"/>
      <c r="G14" s="10"/>
      <c r="H14" s="10"/>
      <c r="I14" s="10"/>
      <c r="J14" s="11"/>
    </row>
    <row r="15" spans="1:16" x14ac:dyDescent="0.2">
      <c r="A15" s="50"/>
      <c r="B15" s="10"/>
      <c r="C15" s="10"/>
      <c r="D15" s="10"/>
      <c r="E15" s="10"/>
      <c r="F15" s="10"/>
      <c r="G15" s="10"/>
      <c r="H15" s="10"/>
      <c r="I15" s="10"/>
      <c r="J15" s="11"/>
    </row>
    <row r="16" spans="1:16" s="79" customFormat="1" x14ac:dyDescent="0.2">
      <c r="A16" s="76"/>
      <c r="B16" s="77"/>
      <c r="C16" s="77"/>
      <c r="D16" s="77"/>
      <c r="E16" s="77"/>
      <c r="F16" s="77"/>
      <c r="G16" s="77"/>
      <c r="H16" s="77"/>
      <c r="I16" s="77"/>
      <c r="J16" s="78"/>
    </row>
    <row r="17" spans="1:10" s="79" customFormat="1" ht="58.5" customHeight="1" x14ac:dyDescent="0.2">
      <c r="A17" s="125" t="s">
        <v>145</v>
      </c>
      <c r="B17" s="77"/>
      <c r="C17" s="77"/>
      <c r="D17" s="539" t="str">
        <f>IF(N_HakijanNimi&lt;&gt;0,N_HakijanNimi,"")</f>
        <v/>
      </c>
      <c r="E17" s="540"/>
      <c r="F17" s="540"/>
      <c r="G17" s="540"/>
      <c r="H17" s="540"/>
      <c r="I17" s="541"/>
      <c r="J17" s="78"/>
    </row>
    <row r="18" spans="1:10" s="79" customFormat="1" x14ac:dyDescent="0.2">
      <c r="A18" s="76"/>
      <c r="B18" s="77"/>
      <c r="C18" s="77"/>
      <c r="D18" s="77"/>
      <c r="E18" s="77"/>
      <c r="F18" s="77"/>
      <c r="G18" s="77"/>
      <c r="H18" s="77"/>
      <c r="I18" s="77"/>
      <c r="J18" s="78"/>
    </row>
    <row r="19" spans="1:10" s="128" customFormat="1" ht="68.25" customHeight="1" x14ac:dyDescent="0.2">
      <c r="A19" s="125" t="s">
        <v>146</v>
      </c>
      <c r="B19" s="126"/>
      <c r="C19" s="126"/>
      <c r="D19" s="539" t="str">
        <f>IF(N_HankkeenNimi&lt;&gt;0,N_HankkeenNimi,"")</f>
        <v/>
      </c>
      <c r="E19" s="540"/>
      <c r="F19" s="540"/>
      <c r="G19" s="540"/>
      <c r="H19" s="540"/>
      <c r="I19" s="541"/>
      <c r="J19" s="127"/>
    </row>
    <row r="20" spans="1:10" x14ac:dyDescent="0.2">
      <c r="A20" s="50"/>
      <c r="B20" s="10"/>
      <c r="C20" s="10"/>
      <c r="D20" s="10"/>
      <c r="E20" s="10"/>
      <c r="F20" s="10"/>
      <c r="G20" s="10"/>
      <c r="H20" s="10"/>
      <c r="I20" s="10"/>
      <c r="J20" s="11"/>
    </row>
    <row r="21" spans="1:10" x14ac:dyDescent="0.2">
      <c r="A21" s="60"/>
      <c r="B21" s="10"/>
      <c r="C21" s="10"/>
      <c r="D21" s="10"/>
      <c r="E21" s="10"/>
      <c r="F21" s="10"/>
      <c r="G21" s="10"/>
      <c r="H21" s="10"/>
      <c r="I21" s="10"/>
      <c r="J21" s="11"/>
    </row>
    <row r="22" spans="1:10" ht="30.75" customHeight="1" x14ac:dyDescent="0.2">
      <c r="A22" s="60" t="s">
        <v>137</v>
      </c>
      <c r="B22" s="10"/>
      <c r="C22" s="426"/>
      <c r="D22" s="434"/>
      <c r="E22" s="435"/>
      <c r="F22" s="67"/>
      <c r="G22" s="67" t="s">
        <v>140</v>
      </c>
      <c r="H22" s="542"/>
      <c r="I22" s="543"/>
      <c r="J22" s="11"/>
    </row>
    <row r="23" spans="1:10" x14ac:dyDescent="0.2">
      <c r="A23" s="50"/>
      <c r="B23" s="10"/>
      <c r="C23" s="10"/>
      <c r="D23" s="10"/>
      <c r="E23" s="10"/>
      <c r="F23" s="10"/>
      <c r="G23" s="10"/>
      <c r="H23" s="10"/>
      <c r="I23" s="10"/>
      <c r="J23" s="11"/>
    </row>
    <row r="24" spans="1:10" ht="30" customHeight="1" x14ac:dyDescent="0.2">
      <c r="A24" s="60" t="s">
        <v>136</v>
      </c>
      <c r="B24" s="12"/>
      <c r="C24" s="426"/>
      <c r="D24" s="434"/>
      <c r="E24" s="434"/>
      <c r="F24" s="434"/>
      <c r="G24" s="434"/>
      <c r="H24" s="434"/>
      <c r="I24" s="435"/>
      <c r="J24" s="11"/>
    </row>
    <row r="25" spans="1:10" x14ac:dyDescent="0.2">
      <c r="A25" s="60"/>
      <c r="B25" s="12"/>
      <c r="C25" s="12"/>
      <c r="D25" s="12"/>
      <c r="E25" s="12"/>
      <c r="F25" s="10"/>
      <c r="G25" s="10"/>
      <c r="H25" s="10"/>
      <c r="I25" s="10"/>
      <c r="J25" s="11"/>
    </row>
    <row r="26" spans="1:10" x14ac:dyDescent="0.2">
      <c r="A26" s="60"/>
      <c r="B26" s="12"/>
      <c r="C26" s="12"/>
      <c r="D26" s="12"/>
      <c r="E26" s="12"/>
      <c r="F26" s="10"/>
      <c r="G26" s="10"/>
      <c r="H26" s="10"/>
      <c r="I26" s="10"/>
      <c r="J26" s="11"/>
    </row>
    <row r="27" spans="1:10" ht="30" customHeight="1" x14ac:dyDescent="0.2">
      <c r="A27" s="60" t="s">
        <v>138</v>
      </c>
      <c r="B27" s="12"/>
      <c r="C27" s="426"/>
      <c r="D27" s="434"/>
      <c r="E27" s="434"/>
      <c r="F27" s="434"/>
      <c r="G27" s="434"/>
      <c r="H27" s="434"/>
      <c r="I27" s="435"/>
      <c r="J27" s="11"/>
    </row>
    <row r="28" spans="1:10" ht="26.25" customHeight="1" x14ac:dyDescent="0.2">
      <c r="A28" s="60"/>
      <c r="B28" s="12"/>
      <c r="C28" s="12"/>
      <c r="D28" s="12"/>
      <c r="E28" s="12"/>
      <c r="F28" s="10"/>
      <c r="G28" s="10"/>
      <c r="H28" s="10"/>
      <c r="I28" s="10"/>
      <c r="J28" s="11"/>
    </row>
    <row r="29" spans="1:10" x14ac:dyDescent="0.2">
      <c r="A29" s="60" t="s">
        <v>144</v>
      </c>
      <c r="B29" s="12"/>
      <c r="C29" s="12"/>
      <c r="D29" s="12"/>
      <c r="E29" s="12"/>
      <c r="F29" s="10"/>
      <c r="G29" s="10"/>
      <c r="H29" s="10"/>
      <c r="I29" s="10"/>
      <c r="J29" s="11"/>
    </row>
    <row r="30" spans="1:10" ht="30" customHeight="1" x14ac:dyDescent="0.2">
      <c r="A30" s="60"/>
      <c r="B30" s="12"/>
      <c r="C30" s="426"/>
      <c r="D30" s="434"/>
      <c r="E30" s="434"/>
      <c r="F30" s="434"/>
      <c r="G30" s="434"/>
      <c r="H30" s="434"/>
      <c r="I30" s="435"/>
      <c r="J30" s="11"/>
    </row>
    <row r="31" spans="1:10" ht="27" customHeight="1" x14ac:dyDescent="0.2">
      <c r="A31" s="60"/>
      <c r="B31" s="12"/>
      <c r="C31" s="12"/>
      <c r="D31" s="12"/>
      <c r="E31" s="12"/>
      <c r="F31" s="10"/>
      <c r="G31" s="10"/>
      <c r="H31" s="10"/>
      <c r="I31" s="10"/>
      <c r="J31" s="11"/>
    </row>
    <row r="32" spans="1:10" x14ac:dyDescent="0.2">
      <c r="A32" s="50"/>
      <c r="B32" s="10"/>
      <c r="C32" s="10"/>
      <c r="D32" s="10"/>
      <c r="E32" s="10"/>
      <c r="F32" s="10"/>
      <c r="G32" s="10"/>
      <c r="H32" s="10"/>
      <c r="I32" s="10"/>
      <c r="J32" s="11"/>
    </row>
    <row r="33" spans="1:10" ht="30" customHeight="1" x14ac:dyDescent="0.2">
      <c r="A33" s="60" t="s">
        <v>136</v>
      </c>
      <c r="B33" s="12"/>
      <c r="C33" s="426"/>
      <c r="D33" s="434"/>
      <c r="E33" s="434"/>
      <c r="F33" s="434"/>
      <c r="G33" s="434"/>
      <c r="H33" s="434"/>
      <c r="I33" s="435"/>
      <c r="J33" s="11"/>
    </row>
    <row r="34" spans="1:10" x14ac:dyDescent="0.2">
      <c r="A34" s="60"/>
      <c r="B34" s="12"/>
      <c r="C34" s="12"/>
      <c r="D34" s="12"/>
      <c r="E34" s="12"/>
      <c r="F34" s="10"/>
      <c r="G34" s="10"/>
      <c r="H34" s="10"/>
      <c r="I34" s="10"/>
      <c r="J34" s="11"/>
    </row>
    <row r="35" spans="1:10" x14ac:dyDescent="0.2">
      <c r="A35" s="60"/>
      <c r="B35" s="12"/>
      <c r="C35" s="12"/>
      <c r="D35" s="12"/>
      <c r="E35" s="12"/>
      <c r="F35" s="10"/>
      <c r="G35" s="10"/>
      <c r="H35" s="10"/>
      <c r="I35" s="10"/>
      <c r="J35" s="11"/>
    </row>
    <row r="36" spans="1:10" ht="30" customHeight="1" x14ac:dyDescent="0.2">
      <c r="A36" s="60" t="s">
        <v>138</v>
      </c>
      <c r="B36" s="12"/>
      <c r="C36" s="426"/>
      <c r="D36" s="434"/>
      <c r="E36" s="434"/>
      <c r="F36" s="434"/>
      <c r="G36" s="434"/>
      <c r="H36" s="434"/>
      <c r="I36" s="435"/>
      <c r="J36" s="11"/>
    </row>
    <row r="37" spans="1:10" ht="25.5" customHeight="1" x14ac:dyDescent="0.2">
      <c r="A37" s="60"/>
      <c r="B37" s="12"/>
      <c r="C37" s="12"/>
      <c r="D37" s="12"/>
      <c r="E37" s="12"/>
      <c r="F37" s="10"/>
      <c r="G37" s="10"/>
      <c r="H37" s="10"/>
      <c r="I37" s="10"/>
      <c r="J37" s="11"/>
    </row>
    <row r="38" spans="1:10" x14ac:dyDescent="0.2">
      <c r="A38" s="60" t="s">
        <v>144</v>
      </c>
      <c r="B38" s="12"/>
      <c r="C38" s="12"/>
      <c r="D38" s="12"/>
      <c r="E38" s="12"/>
      <c r="F38" s="10"/>
      <c r="G38" s="10"/>
      <c r="H38" s="10"/>
      <c r="I38" s="10"/>
      <c r="J38" s="11"/>
    </row>
    <row r="39" spans="1:10" ht="30" customHeight="1" x14ac:dyDescent="0.2">
      <c r="A39" s="60"/>
      <c r="B39" s="12"/>
      <c r="C39" s="426"/>
      <c r="D39" s="434"/>
      <c r="E39" s="434"/>
      <c r="F39" s="434"/>
      <c r="G39" s="434"/>
      <c r="H39" s="434"/>
      <c r="I39" s="435"/>
      <c r="J39" s="11"/>
    </row>
    <row r="40" spans="1:10" x14ac:dyDescent="0.2">
      <c r="A40" s="75"/>
      <c r="B40" s="14"/>
      <c r="C40" s="14"/>
      <c r="D40" s="14"/>
      <c r="E40" s="14"/>
      <c r="F40" s="131"/>
      <c r="G40" s="131"/>
      <c r="H40" s="131"/>
      <c r="I40" s="131"/>
      <c r="J40" s="54"/>
    </row>
  </sheetData>
  <sheetProtection password="EE35" sheet="1" objects="1" scenarios="1" selectLockedCells="1"/>
  <mergeCells count="13">
    <mergeCell ref="H1:J1"/>
    <mergeCell ref="C36:I36"/>
    <mergeCell ref="C39:I39"/>
    <mergeCell ref="N2:P2"/>
    <mergeCell ref="C24:I24"/>
    <mergeCell ref="C27:I27"/>
    <mergeCell ref="C30:I30"/>
    <mergeCell ref="C33:I33"/>
    <mergeCell ref="C22:E22"/>
    <mergeCell ref="A10:J10"/>
    <mergeCell ref="D17:I17"/>
    <mergeCell ref="D19:I19"/>
    <mergeCell ref="H22:I2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152400</xdr:colOff>
                    <xdr:row>12</xdr:row>
                    <xdr:rowOff>95250</xdr:rowOff>
                  </from>
                  <to>
                    <xdr:col>0</xdr:col>
                    <xdr:colOff>457200</xdr:colOff>
                    <xdr:row>13</xdr:row>
                    <xdr:rowOff>142875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0</xdr:col>
                    <xdr:colOff>142875</xdr:colOff>
                    <xdr:row>11</xdr:row>
                    <xdr:rowOff>0</xdr:rowOff>
                  </from>
                  <to>
                    <xdr:col>0</xdr:col>
                    <xdr:colOff>447675</xdr:colOff>
                    <xdr:row>12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4"/>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350" t="s">
        <v>225</v>
      </c>
      <c r="O4" s="351"/>
      <c r="P4" s="352"/>
    </row>
    <row r="6" spans="1:17" ht="13.5" thickBot="1" x14ac:dyDescent="0.25"/>
    <row r="7" spans="1:17" x14ac:dyDescent="0.2">
      <c r="A7" s="37"/>
      <c r="B7" s="47"/>
      <c r="C7" s="47"/>
      <c r="D7" s="47"/>
      <c r="E7" s="47"/>
      <c r="F7" s="47"/>
      <c r="G7" s="47"/>
      <c r="H7" s="47"/>
      <c r="I7" s="47"/>
      <c r="J7" s="38"/>
    </row>
    <row r="8" spans="1:17" x14ac:dyDescent="0.2">
      <c r="A8" s="427" t="s">
        <v>54</v>
      </c>
      <c r="B8" s="428"/>
      <c r="C8" s="428"/>
      <c r="D8" s="428"/>
      <c r="E8" s="428"/>
      <c r="F8" s="428"/>
      <c r="G8" s="428"/>
      <c r="H8" s="428"/>
      <c r="I8" s="428"/>
      <c r="J8" s="429"/>
    </row>
    <row r="9" spans="1:17" ht="16.899999999999999" customHeight="1" x14ac:dyDescent="0.2">
      <c r="A9" s="430"/>
      <c r="B9" s="431"/>
      <c r="C9" s="431"/>
      <c r="D9" s="431"/>
      <c r="E9" s="431"/>
      <c r="F9" s="431"/>
      <c r="G9" s="431"/>
      <c r="H9" s="431"/>
      <c r="I9" s="431"/>
      <c r="J9" s="432"/>
    </row>
    <row r="10" spans="1:17" x14ac:dyDescent="0.2">
      <c r="A10" s="25" t="s">
        <v>55</v>
      </c>
      <c r="B10" s="4"/>
      <c r="C10" s="4"/>
      <c r="D10" s="436"/>
      <c r="E10" s="437"/>
      <c r="F10" s="437"/>
      <c r="G10" s="437"/>
      <c r="H10" s="437"/>
      <c r="I10" s="438"/>
      <c r="J10" s="24"/>
      <c r="L10" s="20" t="s">
        <v>78</v>
      </c>
      <c r="M10" s="19"/>
      <c r="N10" s="19"/>
      <c r="O10" s="19"/>
      <c r="P10" s="19"/>
      <c r="Q10" s="19"/>
    </row>
    <row r="11" spans="1:17" x14ac:dyDescent="0.2">
      <c r="A11" s="25"/>
      <c r="B11" s="4"/>
      <c r="C11" s="4"/>
      <c r="D11" s="439"/>
      <c r="E11" s="440"/>
      <c r="F11" s="440"/>
      <c r="G11" s="440"/>
      <c r="H11" s="440"/>
      <c r="I11" s="441"/>
      <c r="J11" s="24"/>
    </row>
    <row r="12" spans="1:17" x14ac:dyDescent="0.2">
      <c r="A12" s="25" t="s">
        <v>13</v>
      </c>
      <c r="B12" s="4"/>
      <c r="C12" s="4"/>
      <c r="D12" s="6"/>
      <c r="E12" s="4"/>
      <c r="F12" s="4"/>
      <c r="G12" s="4"/>
      <c r="H12" s="4"/>
      <c r="I12" s="4"/>
      <c r="J12" s="24"/>
    </row>
    <row r="13" spans="1:17" ht="63" customHeight="1" x14ac:dyDescent="0.2">
      <c r="A13" s="357"/>
      <c r="B13" s="358"/>
      <c r="C13" s="358"/>
      <c r="D13" s="358"/>
      <c r="E13" s="358"/>
      <c r="F13" s="358"/>
      <c r="G13" s="358"/>
      <c r="H13" s="358"/>
      <c r="I13" s="359"/>
      <c r="J13" s="132" t="str">
        <f>"500 merkkiä ("&amp;TEXT(LEN(A13),"0")&amp;" käytetty)"</f>
        <v>500 merkkiä (0 käytetty)</v>
      </c>
      <c r="L13" s="442" t="s">
        <v>79</v>
      </c>
      <c r="M13" s="442"/>
      <c r="N13" s="442"/>
      <c r="O13" s="442"/>
      <c r="P13" s="442"/>
      <c r="Q13" s="442"/>
    </row>
    <row r="14" spans="1:17" ht="21" customHeight="1" x14ac:dyDescent="0.2">
      <c r="A14" s="25" t="s">
        <v>56</v>
      </c>
      <c r="B14" s="4"/>
      <c r="C14" s="4"/>
      <c r="D14" s="6"/>
      <c r="E14" s="4"/>
      <c r="F14" s="4"/>
      <c r="G14" s="4"/>
      <c r="H14" s="4"/>
      <c r="I14" s="4"/>
      <c r="J14" s="24"/>
    </row>
    <row r="15" spans="1:17" ht="63" customHeight="1" x14ac:dyDescent="0.2">
      <c r="A15" s="443"/>
      <c r="B15" s="444"/>
      <c r="C15" s="444"/>
      <c r="D15" s="444"/>
      <c r="E15" s="444"/>
      <c r="F15" s="444"/>
      <c r="G15" s="444"/>
      <c r="H15" s="444"/>
      <c r="I15" s="445"/>
      <c r="J15" s="132" t="str">
        <f>"500 merkkiä ("&amp;TEXT(LEN(N_HankkeenNimiEN),"0")&amp;" käytetty)"</f>
        <v>500 merkkiä (0 käytetty)</v>
      </c>
      <c r="L15" s="442" t="s">
        <v>80</v>
      </c>
      <c r="M15" s="442"/>
      <c r="N15" s="442"/>
      <c r="O15" s="442"/>
      <c r="P15" s="442"/>
      <c r="Q15" s="442"/>
    </row>
    <row r="16" spans="1:17" ht="21" customHeight="1" x14ac:dyDescent="0.2">
      <c r="A16" s="25" t="s">
        <v>57</v>
      </c>
      <c r="B16" s="4"/>
      <c r="C16" s="4"/>
      <c r="D16" s="6"/>
      <c r="E16" s="4"/>
      <c r="F16" s="4"/>
      <c r="G16" s="4"/>
      <c r="H16" s="4"/>
      <c r="I16" s="4"/>
      <c r="J16" s="24"/>
    </row>
    <row r="17" spans="1:10" ht="21" customHeight="1" x14ac:dyDescent="0.2">
      <c r="A17" s="426"/>
      <c r="B17" s="434"/>
      <c r="C17" s="434"/>
      <c r="D17" s="434"/>
      <c r="E17" s="434"/>
      <c r="F17" s="434"/>
      <c r="G17" s="434"/>
      <c r="H17" s="434"/>
      <c r="I17" s="435"/>
      <c r="J17" s="24"/>
    </row>
    <row r="18" spans="1:10" ht="21" customHeight="1" x14ac:dyDescent="0.2">
      <c r="A18" s="25" t="s">
        <v>58</v>
      </c>
      <c r="B18" s="4"/>
      <c r="C18" s="4"/>
      <c r="D18" s="6"/>
      <c r="E18" s="6" t="s">
        <v>59</v>
      </c>
      <c r="F18" s="4"/>
      <c r="G18" s="4"/>
      <c r="H18" s="4"/>
      <c r="I18" s="4"/>
      <c r="J18" s="24"/>
    </row>
    <row r="19" spans="1:10" ht="21" customHeight="1" x14ac:dyDescent="0.2">
      <c r="A19" s="433"/>
      <c r="B19" s="434"/>
      <c r="C19" s="435"/>
      <c r="D19" s="4"/>
      <c r="E19" s="433"/>
      <c r="F19" s="434"/>
      <c r="G19" s="435"/>
      <c r="H19" s="4"/>
      <c r="I19" s="4"/>
      <c r="J19" s="24"/>
    </row>
    <row r="20" spans="1:10" ht="21" customHeight="1" x14ac:dyDescent="0.2">
      <c r="A20" s="23"/>
      <c r="B20" s="4"/>
      <c r="C20" s="4"/>
      <c r="D20" s="4"/>
      <c r="E20" s="4"/>
      <c r="F20" s="4"/>
      <c r="G20" s="4"/>
      <c r="H20" s="4"/>
      <c r="I20" s="4"/>
      <c r="J20" s="24"/>
    </row>
    <row r="21" spans="1:10" ht="21" customHeight="1" x14ac:dyDescent="0.2">
      <c r="A21" s="25" t="s">
        <v>209</v>
      </c>
      <c r="B21" s="119"/>
      <c r="C21" s="119"/>
      <c r="D21" s="119"/>
      <c r="E21" s="119"/>
      <c r="F21" s="119"/>
      <c r="G21" s="119"/>
      <c r="H21" s="119"/>
      <c r="I21" s="119"/>
      <c r="J21" s="120"/>
    </row>
    <row r="22" spans="1:10" x14ac:dyDescent="0.2">
      <c r="A22" s="25" t="s">
        <v>210</v>
      </c>
      <c r="B22" s="6"/>
      <c r="C22" s="119"/>
      <c r="D22" s="6" t="s">
        <v>211</v>
      </c>
      <c r="E22" s="119"/>
      <c r="F22" s="119"/>
      <c r="G22" s="119"/>
      <c r="H22" s="119"/>
      <c r="I22" s="119"/>
      <c r="J22" s="120"/>
    </row>
    <row r="23" spans="1:10" x14ac:dyDescent="0.2">
      <c r="A23" s="118"/>
      <c r="B23" s="119"/>
      <c r="C23" s="119"/>
      <c r="D23" s="119"/>
      <c r="E23" s="119"/>
      <c r="F23" s="119"/>
      <c r="G23" s="119"/>
      <c r="H23" s="119"/>
      <c r="I23" s="119"/>
      <c r="J23" s="120"/>
    </row>
    <row r="24" spans="1:10" ht="21" customHeight="1" x14ac:dyDescent="0.2">
      <c r="A24" s="25" t="s">
        <v>60</v>
      </c>
      <c r="B24" s="4"/>
      <c r="C24" s="4"/>
      <c r="D24" s="4"/>
      <c r="E24" s="4"/>
      <c r="F24" s="4"/>
      <c r="G24" s="4"/>
      <c r="H24" s="4"/>
      <c r="I24" s="4"/>
      <c r="J24" s="24"/>
    </row>
    <row r="25" spans="1:10" ht="59.25" customHeight="1" x14ac:dyDescent="0.2">
      <c r="A25" s="357"/>
      <c r="B25" s="358"/>
      <c r="C25" s="358"/>
      <c r="D25" s="358"/>
      <c r="E25" s="358"/>
      <c r="F25" s="358"/>
      <c r="G25" s="358"/>
      <c r="H25" s="358"/>
      <c r="I25" s="359"/>
      <c r="J25" s="132" t="str">
        <f>"500 merkkiä ("&amp;TEXT(LEN(A25),"0")&amp;" käytetty)"</f>
        <v>500 merkkiä (0 käytetty)</v>
      </c>
    </row>
    <row r="26" spans="1:10" x14ac:dyDescent="0.2">
      <c r="A26" s="23"/>
      <c r="B26" s="4"/>
      <c r="C26" s="4"/>
      <c r="D26" s="4"/>
      <c r="E26" s="4"/>
      <c r="F26" s="4"/>
      <c r="G26" s="4"/>
      <c r="H26" s="4"/>
      <c r="I26" s="4"/>
      <c r="J26" s="24"/>
    </row>
    <row r="27" spans="1:10" ht="21" customHeight="1" x14ac:dyDescent="0.2">
      <c r="A27" s="25" t="s">
        <v>61</v>
      </c>
      <c r="B27" s="4"/>
      <c r="C27" s="4"/>
      <c r="D27" s="4"/>
      <c r="E27" s="4"/>
      <c r="F27" s="4"/>
      <c r="G27" s="4"/>
      <c r="H27" s="4"/>
      <c r="I27" s="4"/>
      <c r="J27" s="24"/>
    </row>
    <row r="28" spans="1:10" x14ac:dyDescent="0.2">
      <c r="A28" s="25" t="s">
        <v>7</v>
      </c>
      <c r="B28" s="6"/>
      <c r="C28" s="4"/>
      <c r="D28" s="6" t="s">
        <v>8</v>
      </c>
      <c r="E28" s="4"/>
      <c r="F28" s="4"/>
      <c r="G28" s="4"/>
      <c r="H28" s="4"/>
      <c r="I28" s="4"/>
      <c r="J28" s="24"/>
    </row>
    <row r="29" spans="1:10" ht="21" customHeight="1" x14ac:dyDescent="0.2">
      <c r="A29" s="45" t="s">
        <v>72</v>
      </c>
      <c r="B29" s="10"/>
      <c r="C29" s="10"/>
      <c r="D29" s="10"/>
      <c r="E29" s="10"/>
      <c r="F29" s="10"/>
      <c r="G29" s="10"/>
      <c r="H29" s="10"/>
      <c r="I29" s="10"/>
      <c r="J29" s="27"/>
    </row>
    <row r="30" spans="1:10" ht="179.25" customHeight="1" x14ac:dyDescent="0.2">
      <c r="A30" s="357"/>
      <c r="B30" s="361"/>
      <c r="C30" s="361"/>
      <c r="D30" s="361"/>
      <c r="E30" s="361"/>
      <c r="F30" s="361"/>
      <c r="G30" s="361"/>
      <c r="H30" s="361"/>
      <c r="I30" s="362"/>
      <c r="J30" s="133" t="str">
        <f>"1500 merkkiä ("&amp;TEXT(LEN(A30),"0")&amp;" käytetty)"</f>
        <v>1500 merkkiä (0 käytetty)</v>
      </c>
    </row>
    <row r="31" spans="1:10" x14ac:dyDescent="0.2">
      <c r="A31" s="30"/>
      <c r="B31" s="13"/>
      <c r="C31" s="13"/>
      <c r="D31" s="13"/>
      <c r="E31" s="13"/>
      <c r="F31" s="13"/>
      <c r="G31" s="13"/>
      <c r="H31" s="13"/>
      <c r="I31" s="13"/>
      <c r="J31" s="28"/>
    </row>
    <row r="32" spans="1:10" x14ac:dyDescent="0.2">
      <c r="A32" s="23"/>
      <c r="B32" s="4"/>
      <c r="C32" s="4"/>
      <c r="D32" s="4"/>
      <c r="E32" s="4"/>
      <c r="F32" s="4"/>
      <c r="G32" s="4"/>
      <c r="H32" s="4"/>
      <c r="I32" s="4"/>
      <c r="J32" s="24"/>
    </row>
    <row r="33" spans="1:19" x14ac:dyDescent="0.2">
      <c r="A33" s="25" t="s">
        <v>62</v>
      </c>
      <c r="B33" s="4"/>
      <c r="C33" s="4"/>
      <c r="D33" s="4"/>
      <c r="E33" s="4"/>
      <c r="F33" s="4"/>
      <c r="G33" s="4"/>
      <c r="H33" s="4"/>
      <c r="I33" s="4"/>
      <c r="J33" s="24"/>
    </row>
    <row r="34" spans="1:19" ht="318" customHeight="1" x14ac:dyDescent="0.2">
      <c r="A34" s="357"/>
      <c r="B34" s="358"/>
      <c r="C34" s="358"/>
      <c r="D34" s="358"/>
      <c r="E34" s="358"/>
      <c r="F34" s="358"/>
      <c r="G34" s="358"/>
      <c r="H34" s="358"/>
      <c r="I34" s="359"/>
      <c r="J34" s="132" t="str">
        <f>"3000 merkkiä ("&amp;TEXT(LEN(A34),"0")&amp;" käytetty)"</f>
        <v>3000 merkkiä (0 käytetty)</v>
      </c>
      <c r="L34" s="442" t="s">
        <v>81</v>
      </c>
      <c r="M34" s="442"/>
      <c r="N34" s="442"/>
      <c r="O34" s="442"/>
      <c r="P34" s="442"/>
      <c r="Q34" s="442"/>
      <c r="R34" s="442"/>
      <c r="S34" s="442"/>
    </row>
    <row r="35" spans="1:19" x14ac:dyDescent="0.2">
      <c r="A35" s="23"/>
      <c r="B35" s="4"/>
      <c r="C35" s="4"/>
      <c r="D35" s="4"/>
      <c r="E35" s="4"/>
      <c r="F35" s="4"/>
      <c r="G35" s="4"/>
      <c r="H35" s="4"/>
      <c r="I35" s="4"/>
      <c r="J35" s="24"/>
    </row>
    <row r="36" spans="1:19" x14ac:dyDescent="0.2">
      <c r="A36" s="25" t="s">
        <v>63</v>
      </c>
      <c r="B36" s="4"/>
      <c r="C36" s="4"/>
      <c r="D36" s="4"/>
      <c r="E36" s="4"/>
      <c r="F36" s="4"/>
      <c r="G36" s="4"/>
      <c r="H36" s="4"/>
      <c r="I36" s="4"/>
      <c r="J36" s="24"/>
    </row>
    <row r="37" spans="1:19" ht="30" customHeight="1" x14ac:dyDescent="0.2">
      <c r="A37" s="426"/>
      <c r="B37" s="358"/>
      <c r="C37" s="358"/>
      <c r="D37" s="358"/>
      <c r="E37" s="358"/>
      <c r="F37" s="358"/>
      <c r="G37" s="358"/>
      <c r="H37" s="358"/>
      <c r="I37" s="359"/>
      <c r="J37" s="132" t="str">
        <f>"250 merkkiä ("&amp;TEXT(LEN(A37),"0")&amp;" käytetty)"</f>
        <v>250 merkkiä (0 käytetty)</v>
      </c>
      <c r="L37" s="442" t="s">
        <v>223</v>
      </c>
      <c r="M37" s="442"/>
      <c r="N37" s="442"/>
      <c r="O37" s="442"/>
      <c r="P37" s="442"/>
      <c r="Q37" s="442"/>
      <c r="R37" s="442"/>
      <c r="S37" s="442"/>
    </row>
    <row r="38" spans="1:19" x14ac:dyDescent="0.2">
      <c r="A38" s="25"/>
      <c r="B38" s="6"/>
      <c r="C38" s="4"/>
      <c r="D38" s="5"/>
      <c r="E38" s="4"/>
      <c r="F38" s="4"/>
      <c r="G38" s="4"/>
      <c r="H38" s="4"/>
      <c r="I38" s="4"/>
      <c r="J38" s="129"/>
    </row>
    <row r="39" spans="1:19" x14ac:dyDescent="0.2">
      <c r="A39" s="25" t="s">
        <v>226</v>
      </c>
      <c r="B39" s="6"/>
      <c r="C39" s="4"/>
      <c r="D39" s="5"/>
      <c r="E39" s="4"/>
      <c r="F39" s="4"/>
      <c r="G39" s="4"/>
      <c r="H39" s="4"/>
      <c r="I39" s="4"/>
      <c r="J39" s="129"/>
    </row>
    <row r="40" spans="1:19" ht="120" customHeight="1" x14ac:dyDescent="0.2">
      <c r="A40" s="426"/>
      <c r="B40" s="434"/>
      <c r="C40" s="434"/>
      <c r="D40" s="434"/>
      <c r="E40" s="434"/>
      <c r="F40" s="434"/>
      <c r="G40" s="434"/>
      <c r="H40" s="434"/>
      <c r="I40" s="435"/>
      <c r="J40" s="132" t="str">
        <f>"1000 merkkiä ("&amp;TEXT(LEN(A40),"0")&amp;" käytetty)"</f>
        <v>1000 merkkiä (0 käytetty)</v>
      </c>
      <c r="L40" s="442" t="s">
        <v>82</v>
      </c>
      <c r="M40" s="442"/>
      <c r="N40" s="442"/>
      <c r="O40" s="442"/>
      <c r="P40" s="442"/>
      <c r="Q40" s="442"/>
      <c r="R40" s="442"/>
      <c r="S40" s="442"/>
    </row>
    <row r="41" spans="1:19" x14ac:dyDescent="0.2">
      <c r="A41" s="25"/>
      <c r="B41" s="6"/>
      <c r="C41" s="4"/>
      <c r="D41" s="5"/>
      <c r="E41" s="4"/>
      <c r="F41" s="4"/>
      <c r="G41" s="4"/>
      <c r="H41" s="4"/>
      <c r="I41" s="4"/>
      <c r="J41" s="24"/>
    </row>
    <row r="42" spans="1:19" x14ac:dyDescent="0.2">
      <c r="A42" s="190" t="s">
        <v>339</v>
      </c>
      <c r="B42" s="191"/>
      <c r="C42" s="192"/>
      <c r="D42" s="5"/>
      <c r="E42" s="192"/>
      <c r="F42" s="192"/>
      <c r="G42" s="192"/>
      <c r="H42" s="192"/>
      <c r="I42" s="192"/>
      <c r="J42" s="193"/>
    </row>
    <row r="43" spans="1:19" ht="59.25" customHeight="1" x14ac:dyDescent="0.2">
      <c r="A43" s="357"/>
      <c r="B43" s="358"/>
      <c r="C43" s="358"/>
      <c r="D43" s="358"/>
      <c r="E43" s="358"/>
      <c r="F43" s="358"/>
      <c r="G43" s="358"/>
      <c r="H43" s="358"/>
      <c r="I43" s="359"/>
      <c r="J43" s="132" t="str">
        <f>"500 merkkiä ("&amp;TEXT(LEN(A43),"0")&amp;" käytetty)"</f>
        <v>500 merkkiä (0 käytetty)</v>
      </c>
    </row>
    <row r="44" spans="1:19" ht="25.15" customHeight="1" x14ac:dyDescent="0.2">
      <c r="A44" s="46"/>
      <c r="B44" s="42"/>
      <c r="C44" s="8"/>
      <c r="D44" s="43"/>
      <c r="E44" s="8"/>
      <c r="F44" s="8"/>
      <c r="G44" s="8"/>
      <c r="H44" s="8"/>
      <c r="I44" s="8"/>
      <c r="J44" s="26"/>
      <c r="L44" s="448"/>
      <c r="M44" s="448"/>
      <c r="N44" s="448"/>
      <c r="O44" s="448"/>
      <c r="P44" s="448"/>
      <c r="Q44" s="448"/>
      <c r="R44" s="448"/>
      <c r="S44" s="448"/>
    </row>
    <row r="45" spans="1:19" ht="21" customHeight="1" x14ac:dyDescent="0.2">
      <c r="A45" s="40" t="s">
        <v>64</v>
      </c>
      <c r="B45" s="39"/>
      <c r="C45" s="7"/>
      <c r="D45" s="36"/>
      <c r="E45" s="7"/>
      <c r="F45" s="7"/>
      <c r="G45" s="7"/>
      <c r="H45" s="7"/>
      <c r="I45" s="7"/>
      <c r="J45" s="41"/>
    </row>
    <row r="46" spans="1:19" ht="21" customHeight="1" x14ac:dyDescent="0.2">
      <c r="A46" s="32" t="s">
        <v>65</v>
      </c>
      <c r="B46" s="16"/>
      <c r="C46" s="16"/>
      <c r="D46" s="44"/>
      <c r="E46" s="16"/>
      <c r="F46" s="16"/>
      <c r="G46" s="44"/>
      <c r="H46" s="16"/>
      <c r="I46" s="16"/>
      <c r="J46" s="31"/>
      <c r="L46" s="442" t="s">
        <v>340</v>
      </c>
      <c r="M46" s="442"/>
      <c r="N46" s="442"/>
      <c r="O46" s="442"/>
      <c r="P46" s="442"/>
      <c r="Q46" s="442"/>
      <c r="R46" s="442"/>
      <c r="S46" s="442"/>
    </row>
    <row r="47" spans="1:19" ht="72" customHeight="1" x14ac:dyDescent="0.2">
      <c r="A47" s="426"/>
      <c r="B47" s="424"/>
      <c r="C47" s="424"/>
      <c r="D47" s="424"/>
      <c r="E47" s="424"/>
      <c r="F47" s="424"/>
      <c r="G47" s="424"/>
      <c r="H47" s="424"/>
      <c r="I47" s="425"/>
      <c r="J47" s="132" t="str">
        <f>"500 merkkiä ("&amp;TEXT(LEN(A47),"0")&amp;" käytetty)"</f>
        <v>500 merkkiä (0 käytetty)</v>
      </c>
      <c r="L47" s="442"/>
      <c r="M47" s="442"/>
      <c r="N47" s="442"/>
      <c r="O47" s="442"/>
      <c r="P47" s="442"/>
      <c r="Q47" s="442"/>
      <c r="R47" s="442"/>
      <c r="S47" s="442"/>
    </row>
    <row r="48" spans="1:19" ht="21" customHeight="1" x14ac:dyDescent="0.2">
      <c r="A48" s="45" t="str">
        <f>A46 &amp; " - Toiminto 1"</f>
        <v>Tavoite 1 - Toiminto 1</v>
      </c>
      <c r="B48" s="10"/>
      <c r="C48" s="10"/>
      <c r="D48" s="12"/>
      <c r="E48" s="10"/>
      <c r="F48" s="10"/>
      <c r="G48" s="12"/>
      <c r="H48" s="10"/>
      <c r="I48" s="10"/>
      <c r="J48" s="27"/>
    </row>
    <row r="49" spans="1:10" ht="79.5" customHeight="1" x14ac:dyDescent="0.2">
      <c r="A49" s="426"/>
      <c r="B49" s="424"/>
      <c r="C49" s="424"/>
      <c r="D49" s="424"/>
      <c r="E49" s="424"/>
      <c r="F49" s="424"/>
      <c r="G49" s="424"/>
      <c r="H49" s="424"/>
      <c r="I49" s="425"/>
      <c r="J49" s="132" t="str">
        <f>"500 merkkiä ("&amp;TEXT(LEN(A49),"0")&amp;" käytetty)"</f>
        <v>500 merkkiä (0 käytetty)</v>
      </c>
    </row>
    <row r="50" spans="1:10" ht="21" customHeight="1" x14ac:dyDescent="0.2">
      <c r="A50" s="45" t="str">
        <f>A46 &amp; " - Toiminto 1 - Kuvaus"</f>
        <v>Tavoite 1 - Toiminto 1 - Kuvaus</v>
      </c>
      <c r="B50" s="10"/>
      <c r="C50" s="10"/>
      <c r="D50" s="12"/>
      <c r="E50" s="10"/>
      <c r="F50" s="10"/>
      <c r="G50" s="12"/>
      <c r="H50" s="10"/>
      <c r="I50" s="10"/>
      <c r="J50" s="27"/>
    </row>
    <row r="51" spans="1:10" ht="199.5" customHeight="1" x14ac:dyDescent="0.2">
      <c r="A51" s="426"/>
      <c r="B51" s="424"/>
      <c r="C51" s="424"/>
      <c r="D51" s="424"/>
      <c r="E51" s="424"/>
      <c r="F51" s="424"/>
      <c r="G51" s="424"/>
      <c r="H51" s="424"/>
      <c r="I51" s="425"/>
      <c r="J51" s="132" t="str">
        <f>"1500 merkkiä ("&amp;TEXT(LEN(A51),"0")&amp;" käytetty)"</f>
        <v>1500 merkkiä (0 käytetty)</v>
      </c>
    </row>
    <row r="52" spans="1:10" ht="21" customHeight="1" x14ac:dyDescent="0.2">
      <c r="A52" s="45" t="str">
        <f>A46 &amp; " - Toiminto 1 - Tulostavoite"</f>
        <v>Tavoite 1 - Toiminto 1 - Tulostavoite</v>
      </c>
      <c r="B52" s="10"/>
      <c r="C52" s="10"/>
      <c r="D52" s="12"/>
      <c r="E52" s="10"/>
      <c r="F52" s="10"/>
      <c r="G52" s="12"/>
      <c r="H52" s="10"/>
      <c r="I52" s="10"/>
      <c r="J52" s="27"/>
    </row>
    <row r="53" spans="1:10" ht="83.25" customHeight="1" x14ac:dyDescent="0.2">
      <c r="A53" s="423"/>
      <c r="B53" s="424"/>
      <c r="C53" s="424"/>
      <c r="D53" s="424"/>
      <c r="E53" s="424"/>
      <c r="F53" s="424"/>
      <c r="G53" s="424"/>
      <c r="H53" s="424"/>
      <c r="I53" s="425"/>
      <c r="J53" s="132" t="str">
        <f>"500 merkkiä ("&amp;TEXT(LEN(A53),"0")&amp;" käytetty)"</f>
        <v>500 merkkiä (0 käytetty)</v>
      </c>
    </row>
    <row r="54" spans="1:10" ht="21" customHeight="1" x14ac:dyDescent="0.2">
      <c r="A54" s="45" t="str">
        <f>A46 &amp; " - Toiminto 2"</f>
        <v>Tavoite 1 - Toiminto 2</v>
      </c>
      <c r="B54" s="10"/>
      <c r="C54" s="10"/>
      <c r="D54" s="12"/>
      <c r="E54" s="10"/>
      <c r="F54" s="10"/>
      <c r="G54" s="12"/>
      <c r="H54" s="10"/>
      <c r="I54" s="10"/>
      <c r="J54" s="27"/>
    </row>
    <row r="55" spans="1:10" ht="79.5" customHeight="1" x14ac:dyDescent="0.2">
      <c r="A55" s="426"/>
      <c r="B55" s="424"/>
      <c r="C55" s="424"/>
      <c r="D55" s="424"/>
      <c r="E55" s="424"/>
      <c r="F55" s="424"/>
      <c r="G55" s="424"/>
      <c r="H55" s="424"/>
      <c r="I55" s="425"/>
      <c r="J55" s="132" t="str">
        <f>"500 merkkiä ("&amp;TEXT(LEN(A55),"0")&amp;" käytetty)"</f>
        <v>500 merkkiä (0 käytetty)</v>
      </c>
    </row>
    <row r="56" spans="1:10" ht="21" customHeight="1" x14ac:dyDescent="0.2">
      <c r="A56" s="45" t="str">
        <f>A46 &amp; " - Toiminto 2 - Kuvaus"</f>
        <v>Tavoite 1 - Toiminto 2 - Kuvaus</v>
      </c>
      <c r="B56" s="10"/>
      <c r="C56" s="10"/>
      <c r="D56" s="12"/>
      <c r="E56" s="10"/>
      <c r="F56" s="10"/>
      <c r="G56" s="12"/>
      <c r="H56" s="10"/>
      <c r="I56" s="10"/>
      <c r="J56" s="27"/>
    </row>
    <row r="57" spans="1:10" ht="199.5" customHeight="1" x14ac:dyDescent="0.2">
      <c r="A57" s="426"/>
      <c r="B57" s="424"/>
      <c r="C57" s="424"/>
      <c r="D57" s="424"/>
      <c r="E57" s="424"/>
      <c r="F57" s="424"/>
      <c r="G57" s="424"/>
      <c r="H57" s="424"/>
      <c r="I57" s="425"/>
      <c r="J57" s="132" t="str">
        <f>"1500 merkkiä ("&amp;TEXT(LEN(A57),"0")&amp;" käytetty)"</f>
        <v>1500 merkkiä (0 käytetty)</v>
      </c>
    </row>
    <row r="58" spans="1:10" ht="21" customHeight="1" x14ac:dyDescent="0.2">
      <c r="A58" s="45" t="str">
        <f>A46 &amp; " - Toiminto 2 - Tulostavoite"</f>
        <v>Tavoite 1 - Toiminto 2 - Tulostavoite</v>
      </c>
      <c r="B58" s="10"/>
      <c r="C58" s="10"/>
      <c r="D58" s="12"/>
      <c r="E58" s="10"/>
      <c r="F58" s="10"/>
      <c r="G58" s="12"/>
      <c r="H58" s="10"/>
      <c r="I58" s="10"/>
      <c r="J58" s="27"/>
    </row>
    <row r="59" spans="1:10" ht="83.25" customHeight="1" x14ac:dyDescent="0.2">
      <c r="A59" s="423"/>
      <c r="B59" s="424"/>
      <c r="C59" s="424"/>
      <c r="D59" s="424"/>
      <c r="E59" s="424"/>
      <c r="F59" s="424"/>
      <c r="G59" s="424"/>
      <c r="H59" s="424"/>
      <c r="I59" s="425"/>
      <c r="J59" s="132" t="str">
        <f>"500 merkkiä ("&amp;TEXT(LEN(A59),"0")&amp;" käytetty)"</f>
        <v>500 merkkiä (0 käytetty)</v>
      </c>
    </row>
    <row r="60" spans="1:10" ht="21" customHeight="1" x14ac:dyDescent="0.2">
      <c r="A60" s="45" t="s">
        <v>240</v>
      </c>
      <c r="B60" s="10"/>
      <c r="C60" s="10"/>
      <c r="D60" s="12"/>
      <c r="E60" s="10"/>
      <c r="F60" s="10"/>
      <c r="G60" s="12"/>
      <c r="H60" s="10"/>
      <c r="I60" s="10"/>
      <c r="J60" s="27"/>
    </row>
    <row r="61" spans="1:10" ht="79.5" customHeight="1" x14ac:dyDescent="0.2">
      <c r="A61" s="426"/>
      <c r="B61" s="424"/>
      <c r="C61" s="424"/>
      <c r="D61" s="424"/>
      <c r="E61" s="424"/>
      <c r="F61" s="424"/>
      <c r="G61" s="424"/>
      <c r="H61" s="424"/>
      <c r="I61" s="425"/>
      <c r="J61" s="132" t="str">
        <f>"500 merkkiä ("&amp;TEXT(LEN(A61),"0")&amp;" käytetty)"</f>
        <v>500 merkkiä (0 käytetty)</v>
      </c>
    </row>
    <row r="62" spans="1:10" ht="21" customHeight="1" x14ac:dyDescent="0.2">
      <c r="A62" s="45" t="str">
        <f>A46 &amp; " - Toiminto 3 - Kuvaus"</f>
        <v>Tavoite 1 - Toiminto 3 - Kuvaus</v>
      </c>
      <c r="B62" s="10"/>
      <c r="C62" s="10"/>
      <c r="D62" s="12"/>
      <c r="E62" s="10"/>
      <c r="F62" s="10"/>
      <c r="G62" s="12"/>
      <c r="H62" s="10"/>
      <c r="I62" s="10"/>
      <c r="J62" s="27"/>
    </row>
    <row r="63" spans="1:10" ht="199.5" customHeight="1" x14ac:dyDescent="0.2">
      <c r="A63" s="426"/>
      <c r="B63" s="424"/>
      <c r="C63" s="424"/>
      <c r="D63" s="424"/>
      <c r="E63" s="424"/>
      <c r="F63" s="424"/>
      <c r="G63" s="424"/>
      <c r="H63" s="424"/>
      <c r="I63" s="425"/>
      <c r="J63" s="132" t="str">
        <f>"1500 merkkiä ("&amp;TEXT(LEN(A63),"0")&amp;" käytetty)"</f>
        <v>1500 merkkiä (0 käytetty)</v>
      </c>
    </row>
    <row r="64" spans="1:10" ht="21" customHeight="1" x14ac:dyDescent="0.2">
      <c r="A64" s="45" t="str">
        <f>A46 &amp; " - Toiminto 3 - Tulostavoite"</f>
        <v>Tavoite 1 - Toiminto 3 - Tulostavoite</v>
      </c>
      <c r="B64" s="10"/>
      <c r="C64" s="10"/>
      <c r="D64" s="12"/>
      <c r="E64" s="10"/>
      <c r="F64" s="10"/>
      <c r="G64" s="12"/>
      <c r="H64" s="10"/>
      <c r="I64" s="10"/>
      <c r="J64" s="27"/>
    </row>
    <row r="65" spans="1:10" ht="83.25" customHeight="1" x14ac:dyDescent="0.2">
      <c r="A65" s="423"/>
      <c r="B65" s="424"/>
      <c r="C65" s="424"/>
      <c r="D65" s="424"/>
      <c r="E65" s="424"/>
      <c r="F65" s="424"/>
      <c r="G65" s="424"/>
      <c r="H65" s="424"/>
      <c r="I65" s="425"/>
      <c r="J65" s="132" t="str">
        <f>"500 merkkiä ("&amp;TEXT(LEN(A65),"0")&amp;" käytetty)"</f>
        <v>500 merkkiä (0 käytetty)</v>
      </c>
    </row>
    <row r="66" spans="1:10" s="1" customFormat="1" ht="15" customHeight="1" x14ac:dyDescent="0.2">
      <c r="A66" s="45"/>
      <c r="B66" s="10"/>
      <c r="C66" s="10"/>
      <c r="D66" s="12"/>
      <c r="E66" s="10"/>
      <c r="F66" s="10"/>
      <c r="G66" s="12"/>
      <c r="H66" s="10"/>
      <c r="I66" s="10"/>
      <c r="J66" s="27"/>
    </row>
    <row r="67" spans="1:10" s="1" customFormat="1" ht="21" customHeight="1" x14ac:dyDescent="0.2">
      <c r="A67" s="45" t="s">
        <v>66</v>
      </c>
      <c r="B67" s="10"/>
      <c r="C67" s="10"/>
      <c r="D67" s="12"/>
      <c r="E67" s="10"/>
      <c r="F67" s="10"/>
      <c r="G67" s="12"/>
      <c r="H67" s="10"/>
      <c r="I67" s="10"/>
      <c r="J67" s="27"/>
    </row>
    <row r="68" spans="1:10" ht="72" customHeight="1" x14ac:dyDescent="0.2">
      <c r="A68" s="426"/>
      <c r="B68" s="424"/>
      <c r="C68" s="424"/>
      <c r="D68" s="424"/>
      <c r="E68" s="424"/>
      <c r="F68" s="424"/>
      <c r="G68" s="424"/>
      <c r="H68" s="424"/>
      <c r="I68" s="425"/>
      <c r="J68" s="132" t="str">
        <f>"500 merkkiä ("&amp;TEXT(LEN(A68),"0")&amp;" käytetty)"</f>
        <v>500 merkkiä (0 käytetty)</v>
      </c>
    </row>
    <row r="69" spans="1:10" ht="21" customHeight="1" x14ac:dyDescent="0.2">
      <c r="A69" s="45" t="str">
        <f>A67 &amp; " - Toiminto 1"</f>
        <v>Tavoite 2 - Toiminto 1</v>
      </c>
      <c r="B69" s="10"/>
      <c r="C69" s="10"/>
      <c r="D69" s="12"/>
      <c r="E69" s="10"/>
      <c r="F69" s="10"/>
      <c r="G69" s="12"/>
      <c r="H69" s="10"/>
      <c r="I69" s="10"/>
      <c r="J69" s="27"/>
    </row>
    <row r="70" spans="1:10" ht="79.5" customHeight="1" x14ac:dyDescent="0.2">
      <c r="A70" s="426"/>
      <c r="B70" s="424"/>
      <c r="C70" s="424"/>
      <c r="D70" s="424"/>
      <c r="E70" s="424"/>
      <c r="F70" s="424"/>
      <c r="G70" s="424"/>
      <c r="H70" s="424"/>
      <c r="I70" s="425"/>
      <c r="J70" s="132" t="str">
        <f>"500 merkkiä ("&amp;TEXT(LEN(A70),"0")&amp;" käytetty)"</f>
        <v>500 merkkiä (0 käytetty)</v>
      </c>
    </row>
    <row r="71" spans="1:10" ht="21" customHeight="1" x14ac:dyDescent="0.2">
      <c r="A71" s="45" t="str">
        <f>A67 &amp; " - Toiminto 1 - Kuvaus"</f>
        <v>Tavoite 2 - Toiminto 1 - Kuvaus</v>
      </c>
      <c r="B71" s="10"/>
      <c r="C71" s="10"/>
      <c r="D71" s="12"/>
      <c r="E71" s="10"/>
      <c r="F71" s="10"/>
      <c r="G71" s="12"/>
      <c r="H71" s="10"/>
      <c r="I71" s="10"/>
      <c r="J71" s="27"/>
    </row>
    <row r="72" spans="1:10" ht="199.5" customHeight="1" x14ac:dyDescent="0.2">
      <c r="A72" s="426"/>
      <c r="B72" s="424"/>
      <c r="C72" s="424"/>
      <c r="D72" s="424"/>
      <c r="E72" s="424"/>
      <c r="F72" s="424"/>
      <c r="G72" s="424"/>
      <c r="H72" s="424"/>
      <c r="I72" s="425"/>
      <c r="J72" s="132" t="str">
        <f>"1500 merkkiä ("&amp;TEXT(LEN(A72),"0")&amp;" käytetty)"</f>
        <v>1500 merkkiä (0 käytetty)</v>
      </c>
    </row>
    <row r="73" spans="1:10" ht="21" customHeight="1" x14ac:dyDescent="0.2">
      <c r="A73" s="45" t="str">
        <f>A67 &amp; " - Toiminto 1 - Tulostavoite"</f>
        <v>Tavoite 2 - Toiminto 1 - Tulostavoite</v>
      </c>
      <c r="B73" s="10"/>
      <c r="C73" s="10"/>
      <c r="D73" s="12"/>
      <c r="E73" s="10"/>
      <c r="F73" s="10"/>
      <c r="G73" s="12"/>
      <c r="H73" s="10"/>
      <c r="I73" s="10"/>
      <c r="J73" s="27"/>
    </row>
    <row r="74" spans="1:10" ht="83.25" customHeight="1" x14ac:dyDescent="0.2">
      <c r="A74" s="446"/>
      <c r="B74" s="447"/>
      <c r="C74" s="447"/>
      <c r="D74" s="447"/>
      <c r="E74" s="447"/>
      <c r="F74" s="447"/>
      <c r="G74" s="447"/>
      <c r="H74" s="447"/>
      <c r="I74" s="447"/>
      <c r="J74" s="132" t="str">
        <f>"500 merkkiä ("&amp;TEXT(LEN(A74),"0")&amp;" käytetty)"</f>
        <v>500 merkkiä (0 käytetty)</v>
      </c>
    </row>
    <row r="75" spans="1:10" ht="21" customHeight="1" x14ac:dyDescent="0.2">
      <c r="A75" s="45" t="str">
        <f>A67 &amp; " - Toiminto 2"</f>
        <v>Tavoite 2 - Toiminto 2</v>
      </c>
      <c r="B75" s="10"/>
      <c r="C75" s="10"/>
      <c r="D75" s="12"/>
      <c r="E75" s="10"/>
      <c r="F75" s="10"/>
      <c r="G75" s="12"/>
      <c r="H75" s="10"/>
      <c r="I75" s="10"/>
      <c r="J75" s="27"/>
    </row>
    <row r="76" spans="1:10" ht="79.5" customHeight="1" x14ac:dyDescent="0.2">
      <c r="A76" s="426"/>
      <c r="B76" s="424"/>
      <c r="C76" s="424"/>
      <c r="D76" s="424"/>
      <c r="E76" s="424"/>
      <c r="F76" s="424"/>
      <c r="G76" s="424"/>
      <c r="H76" s="424"/>
      <c r="I76" s="425"/>
      <c r="J76" s="132" t="str">
        <f>"500 merkkiä ("&amp;TEXT(LEN(A76),"0")&amp;" käytetty)"</f>
        <v>500 merkkiä (0 käytetty)</v>
      </c>
    </row>
    <row r="77" spans="1:10" ht="21" customHeight="1" x14ac:dyDescent="0.2">
      <c r="A77" s="45" t="str">
        <f>A67 &amp; " - Toiminto 2 - Kuvaus"</f>
        <v>Tavoite 2 - Toiminto 2 - Kuvaus</v>
      </c>
      <c r="B77" s="10"/>
      <c r="C77" s="10"/>
      <c r="D77" s="12"/>
      <c r="E77" s="10"/>
      <c r="F77" s="10"/>
      <c r="G77" s="12"/>
      <c r="H77" s="10"/>
      <c r="I77" s="10"/>
      <c r="J77" s="27"/>
    </row>
    <row r="78" spans="1:10" ht="199.5" customHeight="1" x14ac:dyDescent="0.2">
      <c r="A78" s="426"/>
      <c r="B78" s="424"/>
      <c r="C78" s="424"/>
      <c r="D78" s="424"/>
      <c r="E78" s="424"/>
      <c r="F78" s="424"/>
      <c r="G78" s="424"/>
      <c r="H78" s="424"/>
      <c r="I78" s="425"/>
      <c r="J78" s="132" t="str">
        <f>"1500 merkkiä ("&amp;TEXT(LEN(A78),"0")&amp;" käytetty)"</f>
        <v>1500 merkkiä (0 käytetty)</v>
      </c>
    </row>
    <row r="79" spans="1:10" ht="21" customHeight="1" x14ac:dyDescent="0.2">
      <c r="A79" s="45" t="str">
        <f>A67 &amp; " - Toiminto 2 - Tulostavoite"</f>
        <v>Tavoite 2 - Toiminto 2 - Tulostavoite</v>
      </c>
      <c r="B79" s="10"/>
      <c r="C79" s="10"/>
      <c r="D79" s="12"/>
      <c r="E79" s="10"/>
      <c r="F79" s="10"/>
      <c r="G79" s="12"/>
      <c r="H79" s="10"/>
      <c r="I79" s="10"/>
      <c r="J79" s="27"/>
    </row>
    <row r="80" spans="1:10" ht="83.25" customHeight="1" x14ac:dyDescent="0.2">
      <c r="A80" s="423"/>
      <c r="B80" s="424"/>
      <c r="C80" s="424"/>
      <c r="D80" s="424"/>
      <c r="E80" s="424"/>
      <c r="F80" s="424"/>
      <c r="G80" s="424"/>
      <c r="H80" s="424"/>
      <c r="I80" s="425"/>
      <c r="J80" s="132" t="str">
        <f>"500 merkkiä ("&amp;TEXT(LEN(A80),"0")&amp;" käytetty)"</f>
        <v>500 merkkiä (0 käytetty)</v>
      </c>
    </row>
    <row r="81" spans="1:10" ht="21" customHeight="1" x14ac:dyDescent="0.2">
      <c r="A81" s="45" t="str">
        <f>A67 &amp; " - Toiminto 3"</f>
        <v>Tavoite 2 - Toiminto 3</v>
      </c>
      <c r="B81" s="10"/>
      <c r="C81" s="10"/>
      <c r="D81" s="12"/>
      <c r="E81" s="10"/>
      <c r="F81" s="10"/>
      <c r="G81" s="12"/>
      <c r="H81" s="10"/>
      <c r="I81" s="10"/>
      <c r="J81" s="27"/>
    </row>
    <row r="82" spans="1:10" ht="79.5" customHeight="1" x14ac:dyDescent="0.2">
      <c r="A82" s="426"/>
      <c r="B82" s="424"/>
      <c r="C82" s="424"/>
      <c r="D82" s="424"/>
      <c r="E82" s="424"/>
      <c r="F82" s="424"/>
      <c r="G82" s="424"/>
      <c r="H82" s="424"/>
      <c r="I82" s="425"/>
      <c r="J82" s="132" t="str">
        <f>"500 merkkiä ("&amp;TEXT(LEN(A82),"0")&amp;" käytetty)"</f>
        <v>500 merkkiä (0 käytetty)</v>
      </c>
    </row>
    <row r="83" spans="1:10" ht="21" customHeight="1" x14ac:dyDescent="0.2">
      <c r="A83" s="45" t="str">
        <f>A67 &amp; " - Toiminto 3 - Kuvaus"</f>
        <v>Tavoite 2 - Toiminto 3 - Kuvaus</v>
      </c>
      <c r="B83" s="10"/>
      <c r="C83" s="10"/>
      <c r="D83" s="12"/>
      <c r="E83" s="10"/>
      <c r="F83" s="10"/>
      <c r="G83" s="12"/>
      <c r="H83" s="10"/>
      <c r="I83" s="10"/>
      <c r="J83" s="27"/>
    </row>
    <row r="84" spans="1:10" ht="199.5" customHeight="1" x14ac:dyDescent="0.2">
      <c r="A84" s="426"/>
      <c r="B84" s="424"/>
      <c r="C84" s="424"/>
      <c r="D84" s="424"/>
      <c r="E84" s="424"/>
      <c r="F84" s="424"/>
      <c r="G84" s="424"/>
      <c r="H84" s="424"/>
      <c r="I84" s="425"/>
      <c r="J84" s="132" t="str">
        <f>"1500 merkkiä ("&amp;TEXT(LEN(A84),"0")&amp;" käytetty)"</f>
        <v>1500 merkkiä (0 käytetty)</v>
      </c>
    </row>
    <row r="85" spans="1:10" ht="21" customHeight="1" x14ac:dyDescent="0.2">
      <c r="A85" s="45" t="str">
        <f>A67 &amp; " - Toiminto 3 - Tulostavoite"</f>
        <v>Tavoite 2 - Toiminto 3 - Tulostavoite</v>
      </c>
      <c r="B85" s="10"/>
      <c r="C85" s="10"/>
      <c r="D85" s="12"/>
      <c r="E85" s="10"/>
      <c r="F85" s="10"/>
      <c r="G85" s="12"/>
      <c r="H85" s="10"/>
      <c r="I85" s="10"/>
      <c r="J85" s="27"/>
    </row>
    <row r="86" spans="1:10" ht="83.25" customHeight="1" x14ac:dyDescent="0.2">
      <c r="A86" s="423"/>
      <c r="B86" s="424"/>
      <c r="C86" s="424"/>
      <c r="D86" s="424"/>
      <c r="E86" s="424"/>
      <c r="F86" s="424"/>
      <c r="G86" s="424"/>
      <c r="H86" s="424"/>
      <c r="I86" s="425"/>
      <c r="J86" s="132" t="str">
        <f>"500 merkkiä ("&amp;TEXT(LEN(A86),"0")&amp;" käytetty)"</f>
        <v>500 merkkiä (0 käytetty)</v>
      </c>
    </row>
    <row r="87" spans="1:10" ht="12.75" customHeight="1" x14ac:dyDescent="0.2">
      <c r="A87" s="45"/>
      <c r="B87" s="10"/>
      <c r="C87" s="10"/>
      <c r="D87" s="12"/>
      <c r="E87" s="10"/>
      <c r="F87" s="10"/>
      <c r="G87" s="12"/>
      <c r="H87" s="10"/>
      <c r="I87" s="10"/>
      <c r="J87" s="27"/>
    </row>
    <row r="88" spans="1:10" ht="21" customHeight="1" x14ac:dyDescent="0.2">
      <c r="A88" s="45" t="s">
        <v>67</v>
      </c>
      <c r="B88" s="10"/>
      <c r="C88" s="10"/>
      <c r="D88" s="12"/>
      <c r="E88" s="10"/>
      <c r="F88" s="10"/>
      <c r="G88" s="12"/>
      <c r="H88" s="10"/>
      <c r="I88" s="10"/>
      <c r="J88" s="27"/>
    </row>
    <row r="89" spans="1:10" ht="72" customHeight="1" x14ac:dyDescent="0.2">
      <c r="A89" s="426"/>
      <c r="B89" s="424"/>
      <c r="C89" s="424"/>
      <c r="D89" s="424"/>
      <c r="E89" s="424"/>
      <c r="F89" s="424"/>
      <c r="G89" s="424"/>
      <c r="H89" s="424"/>
      <c r="I89" s="425"/>
      <c r="J89" s="132" t="str">
        <f>"500 merkkiä ("&amp;TEXT(LEN(A89),"0")&amp;" käytetty)"</f>
        <v>500 merkkiä (0 käytetty)</v>
      </c>
    </row>
    <row r="90" spans="1:10" ht="21" customHeight="1" x14ac:dyDescent="0.2">
      <c r="A90" s="45" t="str">
        <f>A88 &amp; " - Toiminto 1"</f>
        <v>Tavoite 3 - Toiminto 1</v>
      </c>
      <c r="B90" s="10"/>
      <c r="C90" s="10"/>
      <c r="D90" s="12"/>
      <c r="E90" s="10"/>
      <c r="F90" s="10"/>
      <c r="G90" s="12"/>
      <c r="H90" s="10"/>
      <c r="I90" s="10"/>
      <c r="J90" s="27"/>
    </row>
    <row r="91" spans="1:10" ht="79.5" customHeight="1" x14ac:dyDescent="0.2">
      <c r="A91" s="426"/>
      <c r="B91" s="424"/>
      <c r="C91" s="424"/>
      <c r="D91" s="424"/>
      <c r="E91" s="424"/>
      <c r="F91" s="424"/>
      <c r="G91" s="424"/>
      <c r="H91" s="424"/>
      <c r="I91" s="425"/>
      <c r="J91" s="132" t="str">
        <f>"500 merkkiä ("&amp;TEXT(LEN(A91),"0")&amp;" käytetty)"</f>
        <v>500 merkkiä (0 käytetty)</v>
      </c>
    </row>
    <row r="92" spans="1:10" ht="21" customHeight="1" x14ac:dyDescent="0.2">
      <c r="A92" s="45" t="str">
        <f>A88 &amp; " - Toiminto 1 - Kuvaus"</f>
        <v>Tavoite 3 - Toiminto 1 - Kuvaus</v>
      </c>
      <c r="B92" s="10"/>
      <c r="C92" s="10"/>
      <c r="D92" s="12"/>
      <c r="E92" s="10"/>
      <c r="F92" s="10"/>
      <c r="G92" s="12"/>
      <c r="H92" s="10"/>
      <c r="I92" s="10"/>
      <c r="J92" s="27"/>
    </row>
    <row r="93" spans="1:10" ht="199.5" customHeight="1" x14ac:dyDescent="0.2">
      <c r="A93" s="426"/>
      <c r="B93" s="424"/>
      <c r="C93" s="424"/>
      <c r="D93" s="424"/>
      <c r="E93" s="424"/>
      <c r="F93" s="424"/>
      <c r="G93" s="424"/>
      <c r="H93" s="424"/>
      <c r="I93" s="425"/>
      <c r="J93" s="132" t="str">
        <f>"1500 merkkiä ("&amp;TEXT(LEN(A93),"0")&amp;" käytetty)"</f>
        <v>1500 merkkiä (0 käytetty)</v>
      </c>
    </row>
    <row r="94" spans="1:10" ht="21" customHeight="1" x14ac:dyDescent="0.2">
      <c r="A94" s="45" t="str">
        <f>A88 &amp; " - Toiminto 1 - Tulostavoite"</f>
        <v>Tavoite 3 - Toiminto 1 - Tulostavoite</v>
      </c>
      <c r="B94" s="10"/>
      <c r="C94" s="10"/>
      <c r="D94" s="12"/>
      <c r="E94" s="10"/>
      <c r="F94" s="10"/>
      <c r="G94" s="12"/>
      <c r="H94" s="10"/>
      <c r="I94" s="10"/>
      <c r="J94" s="27"/>
    </row>
    <row r="95" spans="1:10" ht="83.25" customHeight="1" x14ac:dyDescent="0.2">
      <c r="A95" s="423"/>
      <c r="B95" s="424"/>
      <c r="C95" s="424"/>
      <c r="D95" s="424"/>
      <c r="E95" s="424"/>
      <c r="F95" s="424"/>
      <c r="G95" s="424"/>
      <c r="H95" s="424"/>
      <c r="I95" s="425"/>
      <c r="J95" s="132" t="str">
        <f>"500 merkkiä ("&amp;TEXT(LEN(A95),"0")&amp;" käytetty)"</f>
        <v>500 merkkiä (0 käytetty)</v>
      </c>
    </row>
    <row r="96" spans="1:10" ht="21" customHeight="1" x14ac:dyDescent="0.2">
      <c r="A96" s="45" t="str">
        <f>A88 &amp; " - Toiminto 2"</f>
        <v>Tavoite 3 - Toiminto 2</v>
      </c>
      <c r="B96" s="10"/>
      <c r="C96" s="10"/>
      <c r="D96" s="12"/>
      <c r="E96" s="10"/>
      <c r="F96" s="10"/>
      <c r="G96" s="12"/>
      <c r="H96" s="10"/>
      <c r="I96" s="10"/>
      <c r="J96" s="27"/>
    </row>
    <row r="97" spans="1:10" ht="79.5" customHeight="1" x14ac:dyDescent="0.2">
      <c r="A97" s="426"/>
      <c r="B97" s="424"/>
      <c r="C97" s="424"/>
      <c r="D97" s="424"/>
      <c r="E97" s="424"/>
      <c r="F97" s="424"/>
      <c r="G97" s="424"/>
      <c r="H97" s="424"/>
      <c r="I97" s="425"/>
      <c r="J97" s="132" t="str">
        <f>"500 merkkiä ("&amp;TEXT(LEN(A97),"0")&amp;" käytetty)"</f>
        <v>500 merkkiä (0 käytetty)</v>
      </c>
    </row>
    <row r="98" spans="1:10" ht="21" customHeight="1" x14ac:dyDescent="0.2">
      <c r="A98" s="45" t="str">
        <f>A88 &amp; " - Toiminto 2 - Kuvaus"</f>
        <v>Tavoite 3 - Toiminto 2 - Kuvaus</v>
      </c>
      <c r="B98" s="10"/>
      <c r="C98" s="10"/>
      <c r="D98" s="12"/>
      <c r="E98" s="10"/>
      <c r="F98" s="10"/>
      <c r="G98" s="12"/>
      <c r="H98" s="10"/>
      <c r="I98" s="10"/>
      <c r="J98" s="27"/>
    </row>
    <row r="99" spans="1:10" ht="199.5" customHeight="1" x14ac:dyDescent="0.2">
      <c r="A99" s="426"/>
      <c r="B99" s="424"/>
      <c r="C99" s="424"/>
      <c r="D99" s="424"/>
      <c r="E99" s="424"/>
      <c r="F99" s="424"/>
      <c r="G99" s="424"/>
      <c r="H99" s="424"/>
      <c r="I99" s="425"/>
      <c r="J99" s="132" t="str">
        <f>"1500 merkkiä ("&amp;TEXT(LEN(A99),"0")&amp;" käytetty)"</f>
        <v>1500 merkkiä (0 käytetty)</v>
      </c>
    </row>
    <row r="100" spans="1:10" ht="21" customHeight="1" x14ac:dyDescent="0.2">
      <c r="A100" s="45" t="str">
        <f>A88 &amp; " - Toiminto 2 - Tulostavoite"</f>
        <v>Tavoite 3 - Toiminto 2 - Tulostavoite</v>
      </c>
      <c r="B100" s="10"/>
      <c r="C100" s="10"/>
      <c r="D100" s="12"/>
      <c r="E100" s="10"/>
      <c r="F100" s="10"/>
      <c r="G100" s="12"/>
      <c r="H100" s="10"/>
      <c r="I100" s="10"/>
      <c r="J100" s="27"/>
    </row>
    <row r="101" spans="1:10" ht="83.25" customHeight="1" x14ac:dyDescent="0.2">
      <c r="A101" s="423"/>
      <c r="B101" s="424"/>
      <c r="C101" s="424"/>
      <c r="D101" s="424"/>
      <c r="E101" s="424"/>
      <c r="F101" s="424"/>
      <c r="G101" s="424"/>
      <c r="H101" s="424"/>
      <c r="I101" s="425"/>
      <c r="J101" s="132" t="str">
        <f>"500 merkkiä ("&amp;TEXT(LEN(A101),"0")&amp;" käytetty)"</f>
        <v>500 merkkiä (0 käytetty)</v>
      </c>
    </row>
    <row r="102" spans="1:10" ht="21" customHeight="1" x14ac:dyDescent="0.2">
      <c r="A102" s="45" t="str">
        <f>A88 &amp; " - Toiminto 3"</f>
        <v>Tavoite 3 - Toiminto 3</v>
      </c>
      <c r="B102" s="10"/>
      <c r="C102" s="10"/>
      <c r="D102" s="12"/>
      <c r="E102" s="10"/>
      <c r="F102" s="10"/>
      <c r="G102" s="12"/>
      <c r="H102" s="10"/>
      <c r="I102" s="10"/>
      <c r="J102" s="27"/>
    </row>
    <row r="103" spans="1:10" ht="79.5" customHeight="1" x14ac:dyDescent="0.2">
      <c r="A103" s="426"/>
      <c r="B103" s="424"/>
      <c r="C103" s="424"/>
      <c r="D103" s="424"/>
      <c r="E103" s="424"/>
      <c r="F103" s="424"/>
      <c r="G103" s="424"/>
      <c r="H103" s="424"/>
      <c r="I103" s="425"/>
      <c r="J103" s="132" t="str">
        <f>"500 merkkiä ("&amp;TEXT(LEN(A103),"0")&amp;" käytetty)"</f>
        <v>500 merkkiä (0 käytetty)</v>
      </c>
    </row>
    <row r="104" spans="1:10" ht="21" customHeight="1" x14ac:dyDescent="0.2">
      <c r="A104" s="45" t="str">
        <f>A88 &amp; " - Toiminto 3 - Kuvaus"</f>
        <v>Tavoite 3 - Toiminto 3 - Kuvaus</v>
      </c>
      <c r="B104" s="10"/>
      <c r="C104" s="10"/>
      <c r="D104" s="12"/>
      <c r="E104" s="10"/>
      <c r="F104" s="10"/>
      <c r="G104" s="12"/>
      <c r="H104" s="10"/>
      <c r="I104" s="10"/>
      <c r="J104" s="27"/>
    </row>
    <row r="105" spans="1:10" ht="199.5" customHeight="1" x14ac:dyDescent="0.2">
      <c r="A105" s="426"/>
      <c r="B105" s="424"/>
      <c r="C105" s="424"/>
      <c r="D105" s="424"/>
      <c r="E105" s="424"/>
      <c r="F105" s="424"/>
      <c r="G105" s="424"/>
      <c r="H105" s="424"/>
      <c r="I105" s="425"/>
      <c r="J105" s="132" t="str">
        <f>"1500 merkkiä ("&amp;TEXT(LEN(A105),"0")&amp;" käytetty)"</f>
        <v>1500 merkkiä (0 käytetty)</v>
      </c>
    </row>
    <row r="106" spans="1:10" ht="21" customHeight="1" x14ac:dyDescent="0.2">
      <c r="A106" s="45" t="str">
        <f>A88 &amp; " - Toiminto 3 - Tulostavoite"</f>
        <v>Tavoite 3 - Toiminto 3 - Tulostavoite</v>
      </c>
      <c r="B106" s="10"/>
      <c r="C106" s="10"/>
      <c r="D106" s="12"/>
      <c r="E106" s="10"/>
      <c r="F106" s="10"/>
      <c r="G106" s="12"/>
      <c r="H106" s="10"/>
      <c r="I106" s="10"/>
      <c r="J106" s="27"/>
    </row>
    <row r="107" spans="1:10" ht="83.25" customHeight="1" x14ac:dyDescent="0.2">
      <c r="A107" s="423"/>
      <c r="B107" s="424"/>
      <c r="C107" s="424"/>
      <c r="D107" s="424"/>
      <c r="E107" s="424"/>
      <c r="F107" s="424"/>
      <c r="G107" s="424"/>
      <c r="H107" s="424"/>
      <c r="I107" s="425"/>
      <c r="J107" s="132" t="str">
        <f>"500 merkkiä ("&amp;TEXT(LEN(A107),"0")&amp;" käytetty)"</f>
        <v>500 merkkiä (0 käytetty)</v>
      </c>
    </row>
    <row r="108" spans="1:10" ht="12" customHeight="1" x14ac:dyDescent="0.2">
      <c r="A108" s="45"/>
      <c r="B108" s="10"/>
      <c r="C108" s="10"/>
      <c r="D108" s="12"/>
      <c r="E108" s="10"/>
      <c r="F108" s="10"/>
      <c r="G108" s="12"/>
      <c r="H108" s="10"/>
      <c r="I108" s="10"/>
      <c r="J108" s="27"/>
    </row>
    <row r="109" spans="1:10" s="1" customFormat="1" ht="21" customHeight="1" x14ac:dyDescent="0.2">
      <c r="A109" s="45" t="s">
        <v>239</v>
      </c>
      <c r="B109" s="10"/>
      <c r="C109" s="10"/>
      <c r="D109" s="12"/>
      <c r="E109" s="10"/>
      <c r="F109" s="10"/>
      <c r="G109" s="12"/>
      <c r="H109" s="10"/>
      <c r="I109" s="10"/>
      <c r="J109" s="27"/>
    </row>
    <row r="110" spans="1:10" ht="72" customHeight="1" x14ac:dyDescent="0.2">
      <c r="A110" s="426"/>
      <c r="B110" s="424"/>
      <c r="C110" s="424"/>
      <c r="D110" s="424"/>
      <c r="E110" s="424"/>
      <c r="F110" s="424"/>
      <c r="G110" s="424"/>
      <c r="H110" s="424"/>
      <c r="I110" s="425"/>
      <c r="J110" s="132" t="str">
        <f>"500 merkkiä ("&amp;TEXT(LEN(A110),"0")&amp;" käytetty)"</f>
        <v>500 merkkiä (0 käytetty)</v>
      </c>
    </row>
    <row r="111" spans="1:10" ht="21" customHeight="1" x14ac:dyDescent="0.2">
      <c r="A111" s="45" t="str">
        <f>A109 &amp; " - Toiminto 1"</f>
        <v>Tavoite 4 - Toiminto 1</v>
      </c>
      <c r="B111" s="10"/>
      <c r="C111" s="10"/>
      <c r="D111" s="12"/>
      <c r="E111" s="10"/>
      <c r="F111" s="10"/>
      <c r="G111" s="12"/>
      <c r="H111" s="10"/>
      <c r="I111" s="10"/>
      <c r="J111" s="27"/>
    </row>
    <row r="112" spans="1:10" ht="79.5" customHeight="1" x14ac:dyDescent="0.2">
      <c r="A112" s="426"/>
      <c r="B112" s="424"/>
      <c r="C112" s="424"/>
      <c r="D112" s="424"/>
      <c r="E112" s="424"/>
      <c r="F112" s="424"/>
      <c r="G112" s="424"/>
      <c r="H112" s="424"/>
      <c r="I112" s="425"/>
      <c r="J112" s="132" t="str">
        <f>"500 merkkiä ("&amp;TEXT(LEN(A112),"0")&amp;" käytetty)"</f>
        <v>500 merkkiä (0 käytetty)</v>
      </c>
    </row>
    <row r="113" spans="1:10" ht="21" customHeight="1" x14ac:dyDescent="0.2">
      <c r="A113" s="45" t="str">
        <f>A109 &amp; " - Toiminto 1 - Kuvaus"</f>
        <v>Tavoite 4 - Toiminto 1 - Kuvaus</v>
      </c>
      <c r="B113" s="10"/>
      <c r="C113" s="10"/>
      <c r="D113" s="12"/>
      <c r="E113" s="10"/>
      <c r="F113" s="10"/>
      <c r="G113" s="12"/>
      <c r="H113" s="10"/>
      <c r="I113" s="10"/>
      <c r="J113" s="27"/>
    </row>
    <row r="114" spans="1:10" ht="199.5" customHeight="1" x14ac:dyDescent="0.2">
      <c r="A114" s="426"/>
      <c r="B114" s="424"/>
      <c r="C114" s="424"/>
      <c r="D114" s="424"/>
      <c r="E114" s="424"/>
      <c r="F114" s="424"/>
      <c r="G114" s="424"/>
      <c r="H114" s="424"/>
      <c r="I114" s="425"/>
      <c r="J114" s="132" t="str">
        <f>"1500 merkkiä ("&amp;TEXT(LEN(A114),"0")&amp;" käytetty)"</f>
        <v>1500 merkkiä (0 käytetty)</v>
      </c>
    </row>
    <row r="115" spans="1:10" ht="21" customHeight="1" x14ac:dyDescent="0.2">
      <c r="A115" s="45" t="str">
        <f>A109 &amp; " - Toiminto 1 - Tulostavoite"</f>
        <v>Tavoite 4 - Toiminto 1 - Tulostavoite</v>
      </c>
      <c r="B115" s="10"/>
      <c r="C115" s="10"/>
      <c r="D115" s="12"/>
      <c r="E115" s="10"/>
      <c r="F115" s="10"/>
      <c r="G115" s="12"/>
      <c r="H115" s="10"/>
      <c r="I115" s="10"/>
      <c r="J115" s="27"/>
    </row>
    <row r="116" spans="1:10" ht="83.25" customHeight="1" x14ac:dyDescent="0.2">
      <c r="A116" s="423"/>
      <c r="B116" s="424"/>
      <c r="C116" s="424"/>
      <c r="D116" s="424"/>
      <c r="E116" s="424"/>
      <c r="F116" s="424"/>
      <c r="G116" s="424"/>
      <c r="H116" s="424"/>
      <c r="I116" s="425"/>
      <c r="J116" s="132" t="str">
        <f>"500 merkkiä ("&amp;TEXT(LEN(A116),"0")&amp;" käytetty)"</f>
        <v>500 merkkiä (0 käytetty)</v>
      </c>
    </row>
    <row r="117" spans="1:10" ht="21" customHeight="1" x14ac:dyDescent="0.2">
      <c r="A117" s="45" t="str">
        <f>A109 &amp; " - Toiminto 2"</f>
        <v>Tavoite 4 - Toiminto 2</v>
      </c>
      <c r="B117" s="10"/>
      <c r="C117" s="10"/>
      <c r="D117" s="12"/>
      <c r="E117" s="10"/>
      <c r="F117" s="10"/>
      <c r="G117" s="12"/>
      <c r="H117" s="10"/>
      <c r="I117" s="10"/>
      <c r="J117" s="27"/>
    </row>
    <row r="118" spans="1:10" ht="79.5" customHeight="1" x14ac:dyDescent="0.2">
      <c r="A118" s="426"/>
      <c r="B118" s="424"/>
      <c r="C118" s="424"/>
      <c r="D118" s="424"/>
      <c r="E118" s="424"/>
      <c r="F118" s="424"/>
      <c r="G118" s="424"/>
      <c r="H118" s="424"/>
      <c r="I118" s="425"/>
      <c r="J118" s="132" t="str">
        <f>"500 merkkiä ("&amp;TEXT(LEN(A118),"0")&amp;" käytetty)"</f>
        <v>500 merkkiä (0 käytetty)</v>
      </c>
    </row>
    <row r="119" spans="1:10" ht="21" customHeight="1" x14ac:dyDescent="0.2">
      <c r="A119" s="45" t="str">
        <f>A109 &amp; " - Toiminto 2 - Kuvaus"</f>
        <v>Tavoite 4 - Toiminto 2 - Kuvaus</v>
      </c>
      <c r="B119" s="10"/>
      <c r="C119" s="10"/>
      <c r="D119" s="12"/>
      <c r="E119" s="10"/>
      <c r="F119" s="10"/>
      <c r="G119" s="12"/>
      <c r="H119" s="10"/>
      <c r="I119" s="10"/>
      <c r="J119" s="27"/>
    </row>
    <row r="120" spans="1:10" ht="199.5" customHeight="1" x14ac:dyDescent="0.2">
      <c r="A120" s="426"/>
      <c r="B120" s="424"/>
      <c r="C120" s="424"/>
      <c r="D120" s="424"/>
      <c r="E120" s="424"/>
      <c r="F120" s="424"/>
      <c r="G120" s="424"/>
      <c r="H120" s="424"/>
      <c r="I120" s="425"/>
      <c r="J120" s="132" t="str">
        <f>"1500 merkkiä ("&amp;TEXT(LEN(A120),"0")&amp;" käytetty)"</f>
        <v>1500 merkkiä (0 käytetty)</v>
      </c>
    </row>
    <row r="121" spans="1:10" ht="21" customHeight="1" x14ac:dyDescent="0.2">
      <c r="A121" s="45" t="str">
        <f>A109 &amp; " - Toiminto 2 - Tulostavoite"</f>
        <v>Tavoite 4 - Toiminto 2 - Tulostavoite</v>
      </c>
      <c r="B121" s="10"/>
      <c r="C121" s="10"/>
      <c r="D121" s="12"/>
      <c r="E121" s="10"/>
      <c r="F121" s="10"/>
      <c r="G121" s="12"/>
      <c r="H121" s="10"/>
      <c r="I121" s="10"/>
      <c r="J121" s="27"/>
    </row>
    <row r="122" spans="1:10" ht="83.25" customHeight="1" x14ac:dyDescent="0.2">
      <c r="A122" s="423"/>
      <c r="B122" s="424"/>
      <c r="C122" s="424"/>
      <c r="D122" s="424"/>
      <c r="E122" s="424"/>
      <c r="F122" s="424"/>
      <c r="G122" s="424"/>
      <c r="H122" s="424"/>
      <c r="I122" s="425"/>
      <c r="J122" s="132" t="str">
        <f>"500 merkkiä ("&amp;TEXT(LEN(A122),"0")&amp;" käytetty)"</f>
        <v>500 merkkiä (0 käytetty)</v>
      </c>
    </row>
    <row r="123" spans="1:10" ht="21" customHeight="1" x14ac:dyDescent="0.2">
      <c r="A123" s="45" t="str">
        <f>A109 &amp; " - Toiminto 3"</f>
        <v>Tavoite 4 - Toiminto 3</v>
      </c>
      <c r="B123" s="10"/>
      <c r="C123" s="10"/>
      <c r="D123" s="12"/>
      <c r="E123" s="10"/>
      <c r="F123" s="10"/>
      <c r="G123" s="12"/>
      <c r="H123" s="10"/>
      <c r="I123" s="10"/>
      <c r="J123" s="27"/>
    </row>
    <row r="124" spans="1:10" ht="79.5" customHeight="1" x14ac:dyDescent="0.2">
      <c r="A124" s="426"/>
      <c r="B124" s="424"/>
      <c r="C124" s="424"/>
      <c r="D124" s="424"/>
      <c r="E124" s="424"/>
      <c r="F124" s="424"/>
      <c r="G124" s="424"/>
      <c r="H124" s="424"/>
      <c r="I124" s="425"/>
      <c r="J124" s="132" t="str">
        <f>"500 merkkiä ("&amp;TEXT(LEN(A124),"0")&amp;" käytetty)"</f>
        <v>500 merkkiä (0 käytetty)</v>
      </c>
    </row>
    <row r="125" spans="1:10" ht="21" customHeight="1" x14ac:dyDescent="0.2">
      <c r="A125" s="45" t="str">
        <f>A109 &amp; " - Toiminto 3 - Kuvaus"</f>
        <v>Tavoite 4 - Toiminto 3 - Kuvaus</v>
      </c>
      <c r="B125" s="10"/>
      <c r="C125" s="10"/>
      <c r="D125" s="12"/>
      <c r="E125" s="10"/>
      <c r="F125" s="10"/>
      <c r="G125" s="12"/>
      <c r="H125" s="10"/>
      <c r="I125" s="10"/>
      <c r="J125" s="27"/>
    </row>
    <row r="126" spans="1:10" ht="199.5" customHeight="1" x14ac:dyDescent="0.2">
      <c r="A126" s="426"/>
      <c r="B126" s="424"/>
      <c r="C126" s="424"/>
      <c r="D126" s="424"/>
      <c r="E126" s="424"/>
      <c r="F126" s="424"/>
      <c r="G126" s="424"/>
      <c r="H126" s="424"/>
      <c r="I126" s="425"/>
      <c r="J126" s="132" t="str">
        <f>"1500 merkkiä ("&amp;TEXT(LEN(A126),"0")&amp;" käytetty)"</f>
        <v>1500 merkkiä (0 käytetty)</v>
      </c>
    </row>
    <row r="127" spans="1:10" ht="21" customHeight="1" x14ac:dyDescent="0.2">
      <c r="A127" s="45" t="str">
        <f>A109 &amp; " - Toiminto 3 - Tulostavoite"</f>
        <v>Tavoite 4 - Toiminto 3 - Tulostavoite</v>
      </c>
      <c r="B127" s="10"/>
      <c r="C127" s="10"/>
      <c r="D127" s="12"/>
      <c r="E127" s="10"/>
      <c r="F127" s="10"/>
      <c r="G127" s="12"/>
      <c r="H127" s="10"/>
      <c r="I127" s="10"/>
      <c r="J127" s="27"/>
    </row>
    <row r="128" spans="1:10" ht="83.25" customHeight="1" x14ac:dyDescent="0.2">
      <c r="A128" s="423"/>
      <c r="B128" s="424"/>
      <c r="C128" s="424"/>
      <c r="D128" s="424"/>
      <c r="E128" s="424"/>
      <c r="F128" s="424"/>
      <c r="G128" s="424"/>
      <c r="H128" s="424"/>
      <c r="I128" s="425"/>
      <c r="J128" s="132" t="str">
        <f>"500 merkkiä ("&amp;TEXT(LEN(A128),"0")&amp;" käytetty)"</f>
        <v>500 merkkiä (0 käytetty)</v>
      </c>
    </row>
    <row r="129" spans="1:22" x14ac:dyDescent="0.2">
      <c r="A129" s="12"/>
      <c r="B129" s="12"/>
      <c r="C129" s="12"/>
      <c r="D129" s="12"/>
      <c r="E129" s="12"/>
      <c r="F129" s="12"/>
      <c r="G129" s="12"/>
      <c r="H129" s="12"/>
      <c r="I129" s="12"/>
      <c r="J129" s="27"/>
    </row>
    <row r="130" spans="1:22" ht="21" customHeight="1" x14ac:dyDescent="0.2">
      <c r="A130" s="45" t="s">
        <v>68</v>
      </c>
      <c r="B130" s="10"/>
      <c r="C130" s="10"/>
      <c r="D130" s="10"/>
      <c r="E130" s="10"/>
      <c r="F130" s="10"/>
      <c r="G130" s="10"/>
      <c r="H130" s="10"/>
      <c r="I130" s="10"/>
      <c r="J130" s="27"/>
      <c r="L130" s="48" t="s">
        <v>83</v>
      </c>
      <c r="M130" s="123"/>
      <c r="N130" s="123"/>
      <c r="O130" s="123"/>
      <c r="P130" s="123"/>
      <c r="Q130" s="123"/>
      <c r="R130" s="123"/>
      <c r="S130" s="123"/>
    </row>
    <row r="131" spans="1:22" ht="168" customHeight="1" x14ac:dyDescent="0.2">
      <c r="A131" s="357"/>
      <c r="B131" s="361"/>
      <c r="C131" s="361"/>
      <c r="D131" s="361"/>
      <c r="E131" s="361"/>
      <c r="F131" s="361"/>
      <c r="G131" s="361"/>
      <c r="H131" s="361"/>
      <c r="I131" s="362"/>
      <c r="J131" s="132" t="str">
        <f>"1500 merkkiä ("&amp;TEXT(LEN(A131),"0")&amp;" käytetty)"</f>
        <v>1500 merkkiä (0 käytetty)</v>
      </c>
      <c r="L131" s="122" t="s">
        <v>84</v>
      </c>
      <c r="M131" s="123"/>
      <c r="N131" s="123"/>
      <c r="O131" s="123"/>
      <c r="P131" s="123"/>
      <c r="Q131" s="123"/>
      <c r="R131" s="123"/>
      <c r="S131" s="123"/>
    </row>
    <row r="132" spans="1:22" x14ac:dyDescent="0.2">
      <c r="A132" s="29"/>
      <c r="B132" s="10"/>
      <c r="C132" s="10"/>
      <c r="D132" s="10"/>
      <c r="E132" s="10"/>
      <c r="F132" s="10"/>
      <c r="G132" s="10"/>
      <c r="H132" s="10"/>
      <c r="I132" s="10"/>
      <c r="J132" s="27"/>
    </row>
    <row r="133" spans="1:22" ht="21" customHeight="1" x14ac:dyDescent="0.2">
      <c r="A133" s="45" t="s">
        <v>69</v>
      </c>
      <c r="B133" s="10"/>
      <c r="C133" s="10"/>
      <c r="D133" s="10"/>
      <c r="E133" s="10"/>
      <c r="F133" s="10"/>
      <c r="G133" s="10"/>
      <c r="H133" s="10"/>
      <c r="I133" s="10"/>
      <c r="J133" s="27"/>
    </row>
    <row r="134" spans="1:22" ht="180" customHeight="1" x14ac:dyDescent="0.2">
      <c r="A134" s="357"/>
      <c r="B134" s="361"/>
      <c r="C134" s="361"/>
      <c r="D134" s="361"/>
      <c r="E134" s="361"/>
      <c r="F134" s="361"/>
      <c r="G134" s="361"/>
      <c r="H134" s="361"/>
      <c r="I134" s="362"/>
      <c r="J134" s="132" t="str">
        <f>"1500 merkkiä ("&amp;TEXT(LEN(A134),"0")&amp;" käytetty)"</f>
        <v>1500 merkkiä (0 käytetty)</v>
      </c>
      <c r="L134" s="122" t="s">
        <v>85</v>
      </c>
      <c r="M134" s="19"/>
      <c r="N134" s="19"/>
      <c r="O134" s="19"/>
      <c r="P134" s="19"/>
      <c r="Q134" s="19"/>
      <c r="R134" s="19"/>
      <c r="S134" s="19"/>
    </row>
    <row r="135" spans="1:22" x14ac:dyDescent="0.2">
      <c r="A135" s="29"/>
      <c r="B135" s="10"/>
      <c r="C135" s="10"/>
      <c r="D135" s="10"/>
      <c r="E135" s="10"/>
      <c r="F135" s="10"/>
      <c r="G135" s="10"/>
      <c r="H135" s="10"/>
      <c r="I135" s="10"/>
      <c r="J135" s="27"/>
    </row>
    <row r="136" spans="1:22" ht="21" customHeight="1" x14ac:dyDescent="0.2">
      <c r="A136" s="45" t="s">
        <v>341</v>
      </c>
      <c r="B136" s="10"/>
      <c r="C136" s="10"/>
      <c r="D136" s="10"/>
      <c r="E136" s="10"/>
      <c r="F136" s="10"/>
      <c r="G136" s="10"/>
      <c r="H136" s="10"/>
      <c r="I136" s="10"/>
      <c r="J136" s="27"/>
      <c r="L136" s="20" t="s">
        <v>342</v>
      </c>
      <c r="M136" s="20"/>
      <c r="N136" s="20"/>
      <c r="O136" s="20"/>
      <c r="P136" s="20"/>
      <c r="Q136" s="20"/>
      <c r="R136" s="20"/>
      <c r="S136" s="20"/>
    </row>
    <row r="137" spans="1:22" ht="180" customHeight="1" x14ac:dyDescent="0.2">
      <c r="A137" s="357"/>
      <c r="B137" s="361"/>
      <c r="C137" s="361"/>
      <c r="D137" s="361"/>
      <c r="E137" s="361"/>
      <c r="F137" s="361"/>
      <c r="G137" s="361"/>
      <c r="H137" s="361"/>
      <c r="I137" s="362"/>
      <c r="J137" s="132" t="str">
        <f>"1500 merkkiä ("&amp;TEXT(LEN(A137),"0")&amp;" käytetty)"</f>
        <v>1500 merkkiä (0 käytetty)</v>
      </c>
      <c r="L137" s="122" t="s">
        <v>343</v>
      </c>
      <c r="M137" s="19"/>
      <c r="N137" s="19"/>
      <c r="O137" s="19"/>
      <c r="P137" s="19"/>
      <c r="Q137" s="19"/>
      <c r="R137" s="19"/>
      <c r="S137" s="19"/>
    </row>
    <row r="138" spans="1:22" x14ac:dyDescent="0.2">
      <c r="A138" s="29"/>
      <c r="B138" s="10"/>
      <c r="C138" s="10"/>
      <c r="D138" s="10"/>
      <c r="E138" s="10"/>
      <c r="F138" s="10"/>
      <c r="G138" s="10"/>
      <c r="H138" s="10"/>
      <c r="I138" s="10"/>
      <c r="J138" s="27"/>
    </row>
    <row r="139" spans="1:22" ht="21" customHeight="1" x14ac:dyDescent="0.2">
      <c r="A139" s="29" t="s">
        <v>70</v>
      </c>
      <c r="B139" s="10"/>
      <c r="C139" s="10"/>
      <c r="D139" s="10"/>
      <c r="E139" s="10"/>
      <c r="F139" s="10"/>
      <c r="G139" s="10"/>
      <c r="H139" s="10"/>
      <c r="I139" s="10"/>
      <c r="J139" s="27"/>
    </row>
    <row r="140" spans="1:22" ht="183" customHeight="1" x14ac:dyDescent="0.2">
      <c r="A140" s="357"/>
      <c r="B140" s="358"/>
      <c r="C140" s="358"/>
      <c r="D140" s="358"/>
      <c r="E140" s="358"/>
      <c r="F140" s="358"/>
      <c r="G140" s="358"/>
      <c r="H140" s="358"/>
      <c r="I140" s="359"/>
      <c r="J140" s="132" t="str">
        <f>"1500 merkkiä ("&amp;TEXT(LEN(A140),"0")&amp;" käytetty)"</f>
        <v>1500 merkkiä (0 käytetty)</v>
      </c>
      <c r="L140" s="122" t="s">
        <v>86</v>
      </c>
      <c r="M140" s="19"/>
      <c r="N140" s="19"/>
      <c r="O140" s="19"/>
      <c r="P140" s="19"/>
      <c r="Q140" s="19"/>
      <c r="R140" s="19"/>
      <c r="S140" s="19"/>
    </row>
    <row r="141" spans="1:22" x14ac:dyDescent="0.2">
      <c r="A141" s="29"/>
      <c r="B141" s="10"/>
      <c r="C141" s="10"/>
      <c r="D141" s="10"/>
      <c r="E141" s="10"/>
      <c r="F141" s="10"/>
      <c r="G141" s="10"/>
      <c r="H141" s="10"/>
      <c r="I141" s="10"/>
      <c r="J141" s="27"/>
    </row>
    <row r="142" spans="1:22" ht="21" customHeight="1" x14ac:dyDescent="0.2">
      <c r="A142" s="29" t="s">
        <v>71</v>
      </c>
      <c r="B142" s="10"/>
      <c r="C142" s="10"/>
      <c r="D142" s="10"/>
      <c r="E142" s="10"/>
      <c r="F142" s="10"/>
      <c r="G142" s="10"/>
      <c r="H142" s="10"/>
      <c r="I142" s="10"/>
      <c r="J142" s="27"/>
      <c r="L142" s="20" t="s">
        <v>98</v>
      </c>
      <c r="M142" s="19"/>
      <c r="N142" s="19"/>
      <c r="O142" s="19"/>
      <c r="P142" s="19"/>
      <c r="Q142" s="19"/>
      <c r="R142" s="19"/>
      <c r="S142" s="19"/>
      <c r="T142" s="19"/>
      <c r="U142" s="19"/>
      <c r="V142" s="19"/>
    </row>
    <row r="143" spans="1:22" ht="181.5" customHeight="1" x14ac:dyDescent="0.2">
      <c r="A143" s="357"/>
      <c r="B143" s="361"/>
      <c r="C143" s="361"/>
      <c r="D143" s="361"/>
      <c r="E143" s="361"/>
      <c r="F143" s="361"/>
      <c r="G143" s="361"/>
      <c r="H143" s="361"/>
      <c r="I143" s="362"/>
      <c r="J143" s="132" t="str">
        <f>"1500 merkkiä ("&amp;TEXT(LEN(A143),"0")&amp;" käytetty)"</f>
        <v>1500 merkkiä (0 käytetty)</v>
      </c>
      <c r="L143" s="122" t="s">
        <v>99</v>
      </c>
      <c r="M143" s="19"/>
      <c r="N143" s="19"/>
      <c r="O143" s="19"/>
      <c r="P143" s="19"/>
      <c r="Q143" s="19"/>
      <c r="R143" s="19"/>
      <c r="S143" s="19"/>
      <c r="T143" s="19"/>
      <c r="U143" s="19"/>
      <c r="V143" s="19"/>
    </row>
    <row r="144" spans="1:22" ht="13.5" thickBot="1" x14ac:dyDescent="0.25">
      <c r="A144" s="33"/>
      <c r="B144" s="34"/>
      <c r="C144" s="34"/>
      <c r="D144" s="34"/>
      <c r="E144" s="34"/>
      <c r="F144" s="34"/>
      <c r="G144" s="34"/>
      <c r="H144" s="34"/>
      <c r="I144" s="34"/>
      <c r="J144" s="35"/>
    </row>
  </sheetData>
  <sheetProtection password="EFD5" sheet="1" objects="1" scenarios="1" selectLockedCells="1"/>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7">
    <mergeCell ref="A143:I143"/>
    <mergeCell ref="A134:I134"/>
    <mergeCell ref="A131:I131"/>
    <mergeCell ref="A49:I49"/>
    <mergeCell ref="A51:I51"/>
    <mergeCell ref="A53:I53"/>
    <mergeCell ref="A65:I65"/>
    <mergeCell ref="A68:I68"/>
    <mergeCell ref="A55:I55"/>
    <mergeCell ref="A57:I57"/>
    <mergeCell ref="A59:I59"/>
    <mergeCell ref="A61:I61"/>
    <mergeCell ref="A63:I63"/>
    <mergeCell ref="A140:I140"/>
    <mergeCell ref="A89:I89"/>
    <mergeCell ref="A101:I101"/>
    <mergeCell ref="L34:S34"/>
    <mergeCell ref="A70:I70"/>
    <mergeCell ref="A72:I72"/>
    <mergeCell ref="A74:I74"/>
    <mergeCell ref="A76:I76"/>
    <mergeCell ref="L37:S37"/>
    <mergeCell ref="L40:S40"/>
    <mergeCell ref="A34:I34"/>
    <mergeCell ref="A37:I37"/>
    <mergeCell ref="A43:I43"/>
    <mergeCell ref="L46:S47"/>
    <mergeCell ref="L44:S44"/>
    <mergeCell ref="A40:I40"/>
    <mergeCell ref="A47:I47"/>
    <mergeCell ref="N4:P4"/>
    <mergeCell ref="A8:J8"/>
    <mergeCell ref="A9:J9"/>
    <mergeCell ref="E19:G19"/>
    <mergeCell ref="D10:I11"/>
    <mergeCell ref="L13:Q13"/>
    <mergeCell ref="A13:I13"/>
    <mergeCell ref="A15:I15"/>
    <mergeCell ref="A17:I17"/>
    <mergeCell ref="L15:Q15"/>
    <mergeCell ref="A19:C19"/>
    <mergeCell ref="A103:I103"/>
    <mergeCell ref="A105:I105"/>
    <mergeCell ref="A107:I107"/>
    <mergeCell ref="A25:I25"/>
    <mergeCell ref="A30:I30"/>
    <mergeCell ref="A78:I78"/>
    <mergeCell ref="A93:I93"/>
    <mergeCell ref="A95:I95"/>
    <mergeCell ref="A97:I97"/>
    <mergeCell ref="A99:I99"/>
    <mergeCell ref="A80:I80"/>
    <mergeCell ref="A82:I82"/>
    <mergeCell ref="A91:I91"/>
    <mergeCell ref="A84:I84"/>
    <mergeCell ref="A86:I86"/>
    <mergeCell ref="A137:I137"/>
    <mergeCell ref="A128:I128"/>
    <mergeCell ref="A124:I124"/>
    <mergeCell ref="A110:I110"/>
    <mergeCell ref="A112:I112"/>
    <mergeCell ref="A114:I114"/>
    <mergeCell ref="A116:I116"/>
    <mergeCell ref="A118:I118"/>
    <mergeCell ref="A120:I120"/>
    <mergeCell ref="A122:I122"/>
    <mergeCell ref="A126:I126"/>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7:I47 A49:I49 A53:I53 A55:I55 A59:I59 A61:I61 A65:I65 A68:I68 A70:I70 A74:I74 A76:I76 A80:I80 A82:I82 A86:I86 A89:I89 A91:I91 A95:I95 A97:I97 A103:I103 A107:I107 A110:I110 A112:I112 A116:I116 A118:I118 A122:I122 A124:I124 A128:I128 A25:I25 A15:I15 A13:I13 A101:I101 A43:I4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43:I143 A30:I30 A51:I51 A57:I57 A63:I63 A72:I72 A78:I78 A84:I84 A99:I99 A93:I93 A126:I126 A105:I105 A114:I114 A120:I120 A131:I131 A134:I134 A140:I140 A137:I137">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Aloita tästä'!A1" display="PALAA TÄSTÄ KANSISIVULLE"/>
  </hyperlinks>
  <pageMargins left="0.39370078740157483" right="0.70866141732283472" top="0.39370078740157483" bottom="0.78740157480314965" header="0.31496062992125984" footer="0.31496062992125984"/>
  <pageSetup paperSize="9" scale="94" fitToHeight="0" orientation="portrait" r:id="rId2"/>
  <rowBreaks count="11" manualBreakCount="11">
    <brk id="31" max="9" man="1"/>
    <brk id="44" max="9" man="1"/>
    <brk id="55" max="9" man="1"/>
    <brk id="66" max="9" man="1"/>
    <brk id="76" max="9" man="1"/>
    <brk id="87" max="9" man="1"/>
    <brk id="97" max="9" man="1"/>
    <brk id="108" max="9" man="1"/>
    <brk id="118" max="9" man="1"/>
    <brk id="129" max="9" man="1"/>
    <brk id="138"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7"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8"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8"/>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12" customWidth="1"/>
    <col min="12" max="27" width="9.140625" style="112"/>
  </cols>
  <sheetData>
    <row r="1" spans="1:25" x14ac:dyDescent="0.2">
      <c r="A1" s="15"/>
      <c r="B1" s="15"/>
      <c r="C1" s="15"/>
      <c r="D1" s="15"/>
      <c r="E1" s="15"/>
      <c r="F1" s="15"/>
      <c r="G1" s="15"/>
      <c r="H1" s="15"/>
      <c r="I1" s="15"/>
      <c r="J1" s="15"/>
      <c r="K1" s="111"/>
      <c r="L1" s="111"/>
    </row>
    <row r="2" spans="1:25" x14ac:dyDescent="0.2">
      <c r="A2" s="15"/>
      <c r="B2" s="15"/>
      <c r="C2" s="15"/>
      <c r="D2" s="15"/>
      <c r="E2" s="15"/>
      <c r="F2" s="15"/>
      <c r="G2" s="15"/>
      <c r="H2" s="15"/>
      <c r="I2" s="15"/>
      <c r="J2" s="15"/>
      <c r="K2" s="111"/>
      <c r="L2" s="111"/>
    </row>
    <row r="3" spans="1:25" x14ac:dyDescent="0.2">
      <c r="A3" s="15"/>
      <c r="B3" s="15"/>
      <c r="C3" s="15"/>
      <c r="D3" s="15"/>
      <c r="E3" s="15"/>
      <c r="F3" s="15"/>
      <c r="G3" s="15"/>
      <c r="H3" s="15"/>
      <c r="I3" s="15"/>
      <c r="J3" s="15"/>
      <c r="K3" s="111"/>
      <c r="L3" s="111"/>
      <c r="N3" s="350" t="s">
        <v>225</v>
      </c>
      <c r="O3" s="351"/>
      <c r="P3" s="352"/>
    </row>
    <row r="4" spans="1:25" x14ac:dyDescent="0.2">
      <c r="A4" s="15"/>
      <c r="B4" s="15"/>
      <c r="C4" s="15"/>
      <c r="D4" s="15"/>
      <c r="E4" s="15"/>
      <c r="F4" s="15"/>
      <c r="G4" s="15"/>
      <c r="H4" s="15"/>
      <c r="I4" s="15"/>
      <c r="J4" s="15"/>
      <c r="K4" s="111"/>
      <c r="L4" s="111"/>
    </row>
    <row r="5" spans="1:25" x14ac:dyDescent="0.2">
      <c r="A5" s="15"/>
      <c r="B5" s="15"/>
      <c r="C5" s="15"/>
      <c r="D5" s="15"/>
      <c r="E5" s="15"/>
      <c r="F5" s="15"/>
      <c r="G5" s="15"/>
      <c r="H5" s="15"/>
      <c r="I5" s="15"/>
      <c r="J5" s="15"/>
      <c r="K5" s="111"/>
      <c r="L5" s="111"/>
    </row>
    <row r="6" spans="1:25" x14ac:dyDescent="0.2">
      <c r="A6" s="15"/>
      <c r="B6" s="15"/>
      <c r="C6" s="15"/>
      <c r="D6" s="15"/>
      <c r="E6" s="15"/>
      <c r="F6" s="15"/>
      <c r="G6" s="15"/>
      <c r="H6" s="15"/>
      <c r="I6" s="15"/>
      <c r="J6" s="15"/>
      <c r="K6" s="111"/>
      <c r="L6" s="111"/>
    </row>
    <row r="7" spans="1:25" x14ac:dyDescent="0.2">
      <c r="A7" s="58" t="s">
        <v>74</v>
      </c>
      <c r="B7" s="15"/>
      <c r="C7" s="15"/>
      <c r="D7" s="15"/>
      <c r="E7" s="15"/>
      <c r="F7" s="15"/>
      <c r="G7" s="15"/>
      <c r="H7" s="15"/>
      <c r="I7" s="15"/>
      <c r="J7" s="15"/>
      <c r="K7" s="111"/>
      <c r="L7" s="111"/>
    </row>
    <row r="8" spans="1:25" x14ac:dyDescent="0.2">
      <c r="A8" s="15"/>
      <c r="B8" s="15"/>
      <c r="C8" s="15"/>
      <c r="D8" s="15"/>
      <c r="E8" s="15"/>
      <c r="F8" s="15"/>
      <c r="G8" s="15"/>
      <c r="H8" s="15"/>
      <c r="I8" s="15"/>
      <c r="J8" s="15"/>
      <c r="K8" s="111"/>
      <c r="L8" s="111"/>
    </row>
    <row r="9" spans="1:25" ht="83.25" customHeight="1" x14ac:dyDescent="0.2">
      <c r="A9" s="455" t="s">
        <v>75</v>
      </c>
      <c r="B9" s="455"/>
      <c r="C9" s="455"/>
      <c r="D9" s="455"/>
      <c r="E9" s="455"/>
      <c r="F9" s="455"/>
      <c r="G9" s="455"/>
      <c r="H9" s="455"/>
      <c r="I9" s="455"/>
      <c r="J9" s="15"/>
      <c r="K9" s="111"/>
      <c r="L9" s="111"/>
    </row>
    <row r="10" spans="1:25" ht="39.6" customHeight="1" x14ac:dyDescent="0.2">
      <c r="A10" s="456" t="s">
        <v>87</v>
      </c>
      <c r="B10" s="457"/>
      <c r="C10" s="457"/>
      <c r="D10" s="457"/>
      <c r="E10" s="457"/>
      <c r="F10" s="457"/>
      <c r="G10" s="457"/>
      <c r="H10" s="457"/>
      <c r="I10" s="457"/>
      <c r="J10" s="458"/>
      <c r="K10" s="194"/>
    </row>
    <row r="11" spans="1:25" ht="40.5" customHeight="1" x14ac:dyDescent="0.2">
      <c r="A11" s="459" t="s">
        <v>250</v>
      </c>
      <c r="B11" s="460"/>
      <c r="C11" s="460"/>
      <c r="D11" s="460"/>
      <c r="E11" s="460"/>
      <c r="F11" s="460"/>
      <c r="G11" s="460"/>
      <c r="H11" s="460"/>
      <c r="I11" s="10"/>
      <c r="J11" s="11"/>
      <c r="K11" s="195"/>
    </row>
    <row r="12" spans="1:25" x14ac:dyDescent="0.2">
      <c r="A12" s="461"/>
      <c r="B12" s="460"/>
      <c r="C12" s="460"/>
      <c r="D12" s="460"/>
      <c r="E12" s="460"/>
      <c r="F12" s="460"/>
      <c r="G12" s="460"/>
      <c r="H12" s="460"/>
      <c r="I12" s="10"/>
      <c r="J12" s="135">
        <f>J14+J16+J18</f>
        <v>0</v>
      </c>
      <c r="K12" s="195"/>
      <c r="L12" s="113" t="s">
        <v>251</v>
      </c>
      <c r="M12" s="114"/>
      <c r="N12" s="114"/>
      <c r="O12" s="114"/>
      <c r="P12" s="114"/>
      <c r="Q12" s="114"/>
      <c r="R12" s="114"/>
      <c r="S12" s="114"/>
      <c r="T12" s="114"/>
      <c r="U12" s="114"/>
      <c r="V12" s="114"/>
      <c r="W12" s="114"/>
      <c r="X12" s="114"/>
      <c r="Y12" s="114"/>
    </row>
    <row r="13" spans="1:25" x14ac:dyDescent="0.2">
      <c r="A13" s="461"/>
      <c r="B13" s="460"/>
      <c r="C13" s="460"/>
      <c r="D13" s="460"/>
      <c r="E13" s="460"/>
      <c r="F13" s="460"/>
      <c r="G13" s="460"/>
      <c r="H13" s="460"/>
      <c r="I13" s="10"/>
      <c r="J13" s="11"/>
      <c r="K13" s="195"/>
    </row>
    <row r="14" spans="1:25" x14ac:dyDescent="0.2">
      <c r="A14" s="51" t="s">
        <v>252</v>
      </c>
      <c r="B14" s="10"/>
      <c r="C14" s="10"/>
      <c r="D14" s="10"/>
      <c r="E14" s="10"/>
      <c r="F14" s="10"/>
      <c r="G14" s="10"/>
      <c r="H14" s="10"/>
      <c r="I14" s="10"/>
      <c r="J14" s="74"/>
      <c r="K14" s="195"/>
      <c r="L14" s="113" t="s">
        <v>253</v>
      </c>
      <c r="M14" s="114"/>
      <c r="N14" s="114"/>
      <c r="O14" s="114"/>
      <c r="P14" s="114"/>
      <c r="Q14" s="114"/>
      <c r="R14" s="114"/>
      <c r="S14" s="114"/>
      <c r="T14" s="114"/>
      <c r="U14" s="114"/>
      <c r="V14" s="114"/>
      <c r="W14" s="114"/>
      <c r="X14" s="114"/>
      <c r="Y14" s="114"/>
    </row>
    <row r="15" spans="1:25" x14ac:dyDescent="0.2">
      <c r="A15" s="51"/>
      <c r="B15" s="10"/>
      <c r="C15" s="10"/>
      <c r="D15" s="10"/>
      <c r="E15" s="10"/>
      <c r="F15" s="10"/>
      <c r="G15" s="10"/>
      <c r="H15" s="10"/>
      <c r="I15" s="10"/>
      <c r="J15" s="196"/>
      <c r="K15" s="195"/>
      <c r="L15" s="115"/>
      <c r="M15" s="111"/>
      <c r="N15" s="111"/>
      <c r="O15" s="111"/>
      <c r="P15" s="111"/>
      <c r="Q15" s="111"/>
      <c r="R15" s="111"/>
      <c r="S15" s="111"/>
      <c r="T15" s="111"/>
      <c r="U15" s="111"/>
      <c r="V15" s="111"/>
      <c r="W15" s="111"/>
      <c r="X15" s="111"/>
    </row>
    <row r="16" spans="1:25" x14ac:dyDescent="0.2">
      <c r="A16" s="51" t="s">
        <v>254</v>
      </c>
      <c r="B16" s="10"/>
      <c r="C16" s="10"/>
      <c r="D16" s="10"/>
      <c r="E16" s="10"/>
      <c r="F16" s="10"/>
      <c r="G16" s="10"/>
      <c r="H16" s="10"/>
      <c r="I16" s="10"/>
      <c r="J16" s="189"/>
      <c r="K16" s="197"/>
      <c r="L16" s="113" t="s">
        <v>255</v>
      </c>
      <c r="M16" s="114"/>
      <c r="N16" s="114"/>
      <c r="O16" s="114"/>
      <c r="P16" s="114"/>
      <c r="Q16" s="114"/>
      <c r="R16" s="114"/>
      <c r="S16" s="114"/>
      <c r="T16" s="114"/>
      <c r="U16" s="114"/>
      <c r="V16" s="114"/>
      <c r="W16" s="114"/>
      <c r="X16" s="114"/>
      <c r="Y16" s="114"/>
    </row>
    <row r="17" spans="1:29" ht="12.75" customHeight="1" x14ac:dyDescent="0.2">
      <c r="A17" s="459" t="s">
        <v>256</v>
      </c>
      <c r="B17" s="460"/>
      <c r="C17" s="460"/>
      <c r="D17" s="460"/>
      <c r="E17" s="460"/>
      <c r="F17" s="460"/>
      <c r="G17" s="460"/>
      <c r="H17" s="460"/>
      <c r="I17" s="10"/>
      <c r="J17" s="198"/>
      <c r="K17" s="195"/>
    </row>
    <row r="18" spans="1:29" x14ac:dyDescent="0.2">
      <c r="A18" s="461"/>
      <c r="B18" s="460"/>
      <c r="C18" s="460"/>
      <c r="D18" s="460"/>
      <c r="E18" s="460"/>
      <c r="F18" s="460"/>
      <c r="G18" s="460"/>
      <c r="H18" s="460"/>
      <c r="I18" s="10"/>
      <c r="J18" s="61"/>
      <c r="K18" s="195"/>
      <c r="L18" s="113" t="s">
        <v>257</v>
      </c>
      <c r="M18" s="114"/>
      <c r="N18" s="114"/>
      <c r="O18" s="114"/>
      <c r="P18" s="114"/>
      <c r="Q18" s="114"/>
      <c r="R18" s="114"/>
      <c r="S18" s="114"/>
      <c r="T18" s="114"/>
      <c r="U18" s="114"/>
      <c r="V18" s="114"/>
      <c r="W18" s="114"/>
      <c r="X18" s="114"/>
      <c r="Y18" s="114"/>
    </row>
    <row r="19" spans="1:29" x14ac:dyDescent="0.2">
      <c r="A19" s="50"/>
      <c r="B19" s="10"/>
      <c r="C19" s="10"/>
      <c r="D19" s="10"/>
      <c r="E19" s="10"/>
      <c r="F19" s="10"/>
      <c r="G19" s="10"/>
      <c r="H19" s="10"/>
      <c r="I19" s="10"/>
      <c r="J19" s="198"/>
      <c r="K19" s="195"/>
      <c r="L19" s="113" t="s">
        <v>258</v>
      </c>
      <c r="M19" s="114"/>
      <c r="N19" s="114"/>
      <c r="O19" s="114"/>
      <c r="P19" s="114"/>
      <c r="Q19" s="114"/>
      <c r="R19" s="114"/>
      <c r="S19" s="114"/>
      <c r="T19" s="114"/>
      <c r="U19" s="114"/>
      <c r="V19" s="114"/>
      <c r="W19" s="114"/>
      <c r="X19" s="114"/>
      <c r="Y19" s="114"/>
      <c r="Z19" s="111"/>
      <c r="AA19" s="111"/>
      <c r="AB19" s="15"/>
      <c r="AC19" s="15"/>
    </row>
    <row r="20" spans="1:29" x14ac:dyDescent="0.2">
      <c r="A20" s="50"/>
      <c r="B20" s="10"/>
      <c r="C20" s="10"/>
      <c r="D20" s="10"/>
      <c r="E20" s="10"/>
      <c r="F20" s="10"/>
      <c r="G20" s="10"/>
      <c r="H20" s="10"/>
      <c r="I20" s="10"/>
      <c r="J20" s="198"/>
      <c r="K20" s="195"/>
    </row>
    <row r="21" spans="1:29" x14ac:dyDescent="0.2">
      <c r="A21" s="51" t="s">
        <v>259</v>
      </c>
      <c r="B21" s="10"/>
      <c r="C21" s="10"/>
      <c r="D21" s="10"/>
      <c r="E21" s="10"/>
      <c r="F21" s="10"/>
      <c r="G21" s="10"/>
      <c r="H21" s="10"/>
      <c r="I21" s="10"/>
      <c r="J21" s="61"/>
      <c r="K21" s="195"/>
      <c r="L21" s="113" t="s">
        <v>260</v>
      </c>
      <c r="M21" s="114"/>
      <c r="N21" s="114"/>
      <c r="O21" s="114"/>
      <c r="P21" s="114"/>
      <c r="Q21" s="114"/>
      <c r="R21" s="114"/>
      <c r="S21" s="114"/>
      <c r="T21" s="114"/>
      <c r="U21" s="114"/>
      <c r="V21" s="114"/>
      <c r="W21" s="114"/>
      <c r="X21" s="114"/>
      <c r="Y21" s="114"/>
    </row>
    <row r="22" spans="1:29" x14ac:dyDescent="0.2">
      <c r="A22" s="51" t="s">
        <v>261</v>
      </c>
      <c r="B22" s="10"/>
      <c r="C22" s="10"/>
      <c r="D22" s="10"/>
      <c r="E22" s="10"/>
      <c r="F22" s="10"/>
      <c r="G22" s="10"/>
      <c r="H22" s="10"/>
      <c r="I22" s="10"/>
      <c r="J22" s="198"/>
      <c r="K22" s="195"/>
    </row>
    <row r="23" spans="1:29" x14ac:dyDescent="0.2">
      <c r="A23" s="50"/>
      <c r="B23" s="10"/>
      <c r="C23" s="10"/>
      <c r="D23" s="10"/>
      <c r="E23" s="10"/>
      <c r="F23" s="10"/>
      <c r="G23" s="10"/>
      <c r="H23" s="10"/>
      <c r="I23" s="10"/>
      <c r="J23" s="198"/>
      <c r="K23" s="195"/>
    </row>
    <row r="24" spans="1:29" x14ac:dyDescent="0.2">
      <c r="A24" s="51" t="s">
        <v>262</v>
      </c>
      <c r="B24" s="10"/>
      <c r="C24" s="10"/>
      <c r="D24" s="10"/>
      <c r="E24" s="10"/>
      <c r="F24" s="10"/>
      <c r="G24" s="10"/>
      <c r="H24" s="10"/>
      <c r="I24" s="10"/>
      <c r="J24" s="198"/>
      <c r="K24" s="195"/>
      <c r="L24" s="115"/>
      <c r="M24" s="111"/>
      <c r="N24" s="111"/>
      <c r="O24" s="111"/>
      <c r="P24" s="111"/>
      <c r="Q24" s="111"/>
      <c r="R24" s="111"/>
      <c r="S24" s="111"/>
      <c r="T24" s="111"/>
      <c r="U24" s="111"/>
      <c r="V24" s="111"/>
      <c r="W24" s="111"/>
    </row>
    <row r="25" spans="1:29" x14ac:dyDescent="0.2">
      <c r="A25" s="51" t="s">
        <v>263</v>
      </c>
      <c r="B25" s="10"/>
      <c r="C25" s="10"/>
      <c r="D25" s="10"/>
      <c r="E25" s="10"/>
      <c r="F25" s="10"/>
      <c r="G25" s="10"/>
      <c r="H25" s="10"/>
      <c r="I25" s="10"/>
      <c r="J25" s="61"/>
      <c r="K25" s="195"/>
      <c r="L25" s="113" t="s">
        <v>264</v>
      </c>
      <c r="M25" s="114"/>
      <c r="N25" s="114"/>
      <c r="O25" s="114"/>
      <c r="P25" s="114"/>
      <c r="Q25" s="114"/>
      <c r="R25" s="114"/>
      <c r="S25" s="114"/>
      <c r="T25" s="114"/>
      <c r="U25" s="114"/>
      <c r="V25" s="114"/>
      <c r="W25" s="114"/>
      <c r="X25" s="114"/>
      <c r="Y25" s="114"/>
      <c r="Z25" s="111"/>
    </row>
    <row r="26" spans="1:29" x14ac:dyDescent="0.2">
      <c r="A26" s="50"/>
      <c r="B26" s="10"/>
      <c r="C26" s="10"/>
      <c r="D26" s="10"/>
      <c r="E26" s="10"/>
      <c r="F26" s="10"/>
      <c r="G26" s="10"/>
      <c r="H26" s="10"/>
      <c r="I26" s="10"/>
      <c r="J26" s="198"/>
      <c r="K26" s="195"/>
      <c r="Z26" s="111"/>
    </row>
    <row r="27" spans="1:29" x14ac:dyDescent="0.2">
      <c r="A27" s="51" t="s">
        <v>344</v>
      </c>
      <c r="B27" s="10"/>
      <c r="C27" s="10"/>
      <c r="D27" s="10"/>
      <c r="E27" s="10"/>
      <c r="F27" s="10"/>
      <c r="G27" s="10"/>
      <c r="H27" s="10"/>
      <c r="I27" s="10"/>
      <c r="J27" s="61"/>
      <c r="K27" s="195"/>
      <c r="L27" s="113" t="s">
        <v>345</v>
      </c>
      <c r="M27" s="113"/>
      <c r="N27" s="113"/>
      <c r="O27" s="113"/>
      <c r="P27" s="113"/>
      <c r="Q27" s="113"/>
      <c r="R27" s="113"/>
      <c r="S27" s="113"/>
      <c r="T27" s="113"/>
      <c r="U27" s="113"/>
      <c r="V27" s="113"/>
      <c r="W27" s="113"/>
      <c r="X27" s="113"/>
      <c r="Y27" s="113"/>
      <c r="Z27" s="111"/>
    </row>
    <row r="28" spans="1:29" x14ac:dyDescent="0.2">
      <c r="A28" s="50"/>
      <c r="B28" s="10"/>
      <c r="C28" s="10"/>
      <c r="D28" s="10"/>
      <c r="E28" s="10"/>
      <c r="F28" s="10"/>
      <c r="G28" s="10"/>
      <c r="H28" s="10"/>
      <c r="I28" s="10"/>
      <c r="J28" s="198"/>
      <c r="K28" s="195"/>
      <c r="Z28" s="111"/>
    </row>
    <row r="29" spans="1:29" x14ac:dyDescent="0.2">
      <c r="A29" s="51" t="s">
        <v>265</v>
      </c>
      <c r="B29" s="10"/>
      <c r="C29" s="10"/>
      <c r="D29" s="10"/>
      <c r="E29" s="10"/>
      <c r="F29" s="10"/>
      <c r="G29" s="10"/>
      <c r="H29" s="10"/>
      <c r="I29" s="10"/>
      <c r="J29" s="61"/>
      <c r="K29" s="195"/>
      <c r="L29" s="113" t="s">
        <v>266</v>
      </c>
      <c r="M29" s="114"/>
      <c r="N29" s="114"/>
      <c r="O29" s="114"/>
      <c r="P29" s="114"/>
      <c r="Q29" s="114"/>
      <c r="R29" s="114"/>
      <c r="S29" s="114"/>
      <c r="T29" s="114"/>
      <c r="U29" s="114"/>
      <c r="V29" s="114"/>
      <c r="W29" s="114"/>
      <c r="X29" s="114"/>
      <c r="Y29" s="114"/>
      <c r="Z29" s="111"/>
    </row>
    <row r="30" spans="1:29" x14ac:dyDescent="0.2">
      <c r="A30" s="50"/>
      <c r="B30" s="10"/>
      <c r="C30" s="10"/>
      <c r="D30" s="10"/>
      <c r="E30" s="10"/>
      <c r="F30" s="10"/>
      <c r="G30" s="10"/>
      <c r="H30" s="10"/>
      <c r="I30" s="10"/>
      <c r="J30" s="198"/>
      <c r="K30" s="195"/>
    </row>
    <row r="31" spans="1:29" x14ac:dyDescent="0.2">
      <c r="A31" s="51" t="s">
        <v>267</v>
      </c>
      <c r="B31" s="10"/>
      <c r="C31" s="10"/>
      <c r="D31" s="10"/>
      <c r="E31" s="10"/>
      <c r="F31" s="10"/>
      <c r="G31" s="10"/>
      <c r="H31" s="10"/>
      <c r="I31" s="10"/>
      <c r="J31" s="198"/>
      <c r="K31" s="195"/>
      <c r="L31" s="199"/>
      <c r="M31" s="111"/>
      <c r="N31" s="111"/>
      <c r="O31" s="111"/>
      <c r="P31" s="111"/>
      <c r="Q31" s="111"/>
      <c r="R31" s="111"/>
      <c r="S31" s="111"/>
      <c r="T31" s="111"/>
      <c r="U31" s="111"/>
      <c r="V31" s="111"/>
      <c r="W31" s="111"/>
    </row>
    <row r="32" spans="1:29" x14ac:dyDescent="0.2">
      <c r="A32" s="51" t="s">
        <v>268</v>
      </c>
      <c r="B32" s="10"/>
      <c r="C32" s="10"/>
      <c r="D32" s="10"/>
      <c r="E32" s="10"/>
      <c r="F32" s="10"/>
      <c r="G32" s="10"/>
      <c r="H32" s="10"/>
      <c r="I32" s="10"/>
      <c r="J32" s="61"/>
      <c r="K32" s="195"/>
      <c r="L32" s="113" t="s">
        <v>269</v>
      </c>
      <c r="M32" s="114"/>
      <c r="N32" s="114"/>
      <c r="O32" s="114"/>
      <c r="P32" s="114"/>
      <c r="Q32" s="114"/>
      <c r="R32" s="114"/>
      <c r="S32" s="114"/>
      <c r="T32" s="114"/>
      <c r="U32" s="114"/>
      <c r="V32" s="114"/>
      <c r="W32" s="114"/>
      <c r="X32" s="114"/>
      <c r="Y32" s="114"/>
    </row>
    <row r="33" spans="1:26" x14ac:dyDescent="0.2">
      <c r="A33" s="50"/>
      <c r="B33" s="10"/>
      <c r="C33" s="10"/>
      <c r="D33" s="10"/>
      <c r="E33" s="10"/>
      <c r="F33" s="10"/>
      <c r="G33" s="10"/>
      <c r="H33" s="10"/>
      <c r="I33" s="10"/>
      <c r="J33" s="198"/>
      <c r="K33" s="195"/>
      <c r="L33" s="116"/>
    </row>
    <row r="34" spans="1:26" x14ac:dyDescent="0.2">
      <c r="A34" s="51" t="s">
        <v>270</v>
      </c>
      <c r="B34" s="10"/>
      <c r="C34" s="10"/>
      <c r="D34" s="10"/>
      <c r="E34" s="10"/>
      <c r="F34" s="10"/>
      <c r="G34" s="10"/>
      <c r="H34" s="10"/>
      <c r="I34" s="10"/>
      <c r="J34" s="61"/>
      <c r="K34" s="195"/>
      <c r="L34" s="113" t="s">
        <v>271</v>
      </c>
      <c r="M34" s="114"/>
      <c r="N34" s="114"/>
      <c r="O34" s="114"/>
      <c r="P34" s="114"/>
      <c r="Q34" s="114"/>
      <c r="R34" s="114"/>
      <c r="S34" s="114"/>
      <c r="T34" s="114"/>
      <c r="U34" s="114"/>
      <c r="V34" s="114"/>
      <c r="W34" s="114"/>
      <c r="X34" s="114"/>
      <c r="Y34" s="114"/>
    </row>
    <row r="35" spans="1:26" x14ac:dyDescent="0.2">
      <c r="A35" s="50"/>
      <c r="B35" s="10"/>
      <c r="C35" s="10"/>
      <c r="D35" s="10"/>
      <c r="E35" s="10"/>
      <c r="F35" s="10"/>
      <c r="G35" s="10"/>
      <c r="H35" s="10"/>
      <c r="I35" s="10"/>
      <c r="J35" s="198"/>
      <c r="K35" s="195"/>
    </row>
    <row r="36" spans="1:26" x14ac:dyDescent="0.2">
      <c r="A36" s="51" t="s">
        <v>272</v>
      </c>
      <c r="B36" s="10"/>
      <c r="C36" s="10"/>
      <c r="D36" s="10"/>
      <c r="E36" s="10"/>
      <c r="F36" s="10"/>
      <c r="G36" s="10"/>
      <c r="H36" s="10"/>
      <c r="I36" s="10"/>
      <c r="J36" s="61"/>
      <c r="K36" s="195"/>
      <c r="L36" s="113" t="s">
        <v>273</v>
      </c>
      <c r="M36" s="114"/>
      <c r="N36" s="114"/>
      <c r="O36" s="114"/>
      <c r="P36" s="114"/>
      <c r="Q36" s="114"/>
      <c r="R36" s="114"/>
      <c r="S36" s="114"/>
      <c r="T36" s="114"/>
      <c r="U36" s="114"/>
      <c r="V36" s="114"/>
      <c r="W36" s="114"/>
      <c r="X36" s="114"/>
      <c r="Y36" s="114"/>
    </row>
    <row r="37" spans="1:26" x14ac:dyDescent="0.2">
      <c r="A37" s="50"/>
      <c r="B37" s="10"/>
      <c r="C37" s="10"/>
      <c r="D37" s="10"/>
      <c r="E37" s="10"/>
      <c r="F37" s="10"/>
      <c r="G37" s="10"/>
      <c r="H37" s="10"/>
      <c r="I37" s="10"/>
      <c r="J37" s="198"/>
      <c r="K37" s="195"/>
    </row>
    <row r="38" spans="1:26" x14ac:dyDescent="0.2">
      <c r="A38" s="50"/>
      <c r="B38" s="10"/>
      <c r="C38" s="10"/>
      <c r="D38" s="10"/>
      <c r="E38" s="10"/>
      <c r="F38" s="10"/>
      <c r="G38" s="10"/>
      <c r="H38" s="10"/>
      <c r="I38" s="10"/>
      <c r="J38" s="198"/>
      <c r="K38" s="195"/>
    </row>
    <row r="39" spans="1:26" x14ac:dyDescent="0.2">
      <c r="A39" s="51" t="s">
        <v>274</v>
      </c>
      <c r="B39" s="10"/>
      <c r="C39" s="10"/>
      <c r="D39" s="10"/>
      <c r="E39" s="10"/>
      <c r="F39" s="10"/>
      <c r="G39" s="10"/>
      <c r="H39" s="10"/>
      <c r="I39" s="10"/>
      <c r="J39" s="61"/>
      <c r="K39" s="195"/>
      <c r="L39" s="113" t="s">
        <v>275</v>
      </c>
      <c r="M39" s="114"/>
      <c r="N39" s="114"/>
      <c r="O39" s="114"/>
      <c r="P39" s="114"/>
      <c r="Q39" s="114"/>
      <c r="R39" s="114"/>
      <c r="S39" s="114"/>
      <c r="T39" s="114"/>
      <c r="U39" s="114"/>
      <c r="V39" s="114"/>
      <c r="W39" s="114"/>
      <c r="X39" s="114"/>
      <c r="Y39" s="114"/>
    </row>
    <row r="40" spans="1:26" x14ac:dyDescent="0.2">
      <c r="A40" s="50"/>
      <c r="B40" s="10"/>
      <c r="C40" s="10"/>
      <c r="D40" s="10"/>
      <c r="E40" s="10"/>
      <c r="F40" s="10"/>
      <c r="G40" s="10"/>
      <c r="H40" s="10"/>
      <c r="I40" s="10"/>
      <c r="J40" s="198"/>
      <c r="K40" s="195"/>
    </row>
    <row r="41" spans="1:26" x14ac:dyDescent="0.2">
      <c r="A41" s="55"/>
      <c r="B41" s="131"/>
      <c r="C41" s="131"/>
      <c r="D41" s="131"/>
      <c r="E41" s="131"/>
      <c r="F41" s="131"/>
      <c r="G41" s="131"/>
      <c r="H41" s="131"/>
      <c r="I41" s="131"/>
      <c r="J41" s="200"/>
      <c r="K41" s="195"/>
    </row>
    <row r="42" spans="1:26" x14ac:dyDescent="0.2">
      <c r="A42" s="201"/>
      <c r="B42" s="202"/>
      <c r="C42" s="202"/>
      <c r="D42" s="202"/>
      <c r="E42" s="202"/>
      <c r="F42" s="202"/>
      <c r="G42" s="202"/>
      <c r="H42" s="202"/>
      <c r="I42" s="202"/>
      <c r="J42" s="203"/>
      <c r="K42" s="195"/>
    </row>
    <row r="43" spans="1:26" ht="25.15" customHeight="1" x14ac:dyDescent="0.2">
      <c r="A43" s="449" t="s">
        <v>88</v>
      </c>
      <c r="B43" s="450"/>
      <c r="C43" s="450"/>
      <c r="D43" s="450"/>
      <c r="E43" s="450"/>
      <c r="F43" s="450"/>
      <c r="G43" s="450"/>
      <c r="H43" s="450"/>
      <c r="I43" s="450"/>
      <c r="J43" s="451"/>
      <c r="K43" s="194"/>
    </row>
    <row r="44" spans="1:26" x14ac:dyDescent="0.2">
      <c r="A44" s="204"/>
      <c r="B44" s="68"/>
      <c r="C44" s="68"/>
      <c r="D44" s="68"/>
      <c r="E44" s="68"/>
      <c r="F44" s="68"/>
      <c r="G44" s="68"/>
      <c r="H44" s="68"/>
      <c r="I44" s="68"/>
      <c r="J44" s="198"/>
      <c r="K44" s="195"/>
    </row>
    <row r="45" spans="1:26" x14ac:dyDescent="0.2">
      <c r="A45" s="204" t="s">
        <v>73</v>
      </c>
      <c r="B45" s="68"/>
      <c r="C45" s="68"/>
      <c r="D45" s="68"/>
      <c r="E45" s="68"/>
      <c r="F45" s="68"/>
      <c r="G45" s="68"/>
      <c r="H45" s="68"/>
      <c r="I45" s="68"/>
      <c r="J45" s="198"/>
      <c r="K45" s="195"/>
      <c r="P45" s="116"/>
    </row>
    <row r="46" spans="1:26" x14ac:dyDescent="0.2">
      <c r="A46" s="205" t="s">
        <v>276</v>
      </c>
      <c r="B46" s="68"/>
      <c r="C46" s="68"/>
      <c r="D46" s="68"/>
      <c r="E46" s="68"/>
      <c r="F46" s="68"/>
      <c r="G46" s="68"/>
      <c r="H46" s="68"/>
      <c r="I46" s="68"/>
      <c r="J46" s="198"/>
      <c r="K46" s="195"/>
      <c r="L46" s="113" t="s">
        <v>277</v>
      </c>
      <c r="M46" s="114"/>
      <c r="N46" s="114"/>
      <c r="O46" s="114"/>
      <c r="P46" s="114"/>
      <c r="Q46" s="114"/>
      <c r="R46" s="114"/>
      <c r="S46" s="114"/>
      <c r="T46" s="114"/>
      <c r="U46" s="114"/>
      <c r="V46" s="114"/>
      <c r="W46" s="114"/>
      <c r="X46" s="114"/>
      <c r="Y46" s="114"/>
    </row>
    <row r="47" spans="1:26" x14ac:dyDescent="0.2">
      <c r="A47" s="51" t="s">
        <v>278</v>
      </c>
      <c r="B47" s="10"/>
      <c r="C47" s="10"/>
      <c r="D47" s="10"/>
      <c r="E47" s="10"/>
      <c r="F47" s="10"/>
      <c r="G47" s="10"/>
      <c r="H47" s="10"/>
      <c r="I47" s="10"/>
      <c r="J47" s="61"/>
      <c r="K47" s="195"/>
      <c r="L47" s="113" t="s">
        <v>279</v>
      </c>
      <c r="M47" s="114"/>
      <c r="N47" s="114"/>
      <c r="O47" s="114"/>
      <c r="P47" s="114"/>
      <c r="Q47" s="114"/>
      <c r="R47" s="114"/>
      <c r="S47" s="114"/>
      <c r="T47" s="114"/>
      <c r="U47" s="114"/>
      <c r="V47" s="114"/>
      <c r="W47" s="114"/>
      <c r="X47" s="114"/>
      <c r="Y47" s="114"/>
      <c r="Z47" s="111"/>
    </row>
    <row r="48" spans="1:26" ht="12.75" customHeight="1" x14ac:dyDescent="0.2">
      <c r="A48" s="50" t="s">
        <v>73</v>
      </c>
      <c r="B48" s="10"/>
      <c r="C48" s="10"/>
      <c r="D48" s="10"/>
      <c r="E48" s="10"/>
      <c r="F48" s="10"/>
      <c r="G48" s="10"/>
      <c r="H48" s="10"/>
      <c r="I48" s="10"/>
      <c r="J48" s="198"/>
      <c r="K48" s="195"/>
      <c r="L48" s="113" t="s">
        <v>280</v>
      </c>
      <c r="M48" s="114"/>
      <c r="N48" s="114"/>
      <c r="O48" s="114"/>
      <c r="P48" s="114"/>
      <c r="Q48" s="114"/>
      <c r="R48" s="114"/>
      <c r="S48" s="114"/>
      <c r="T48" s="114"/>
      <c r="U48" s="114"/>
      <c r="V48" s="114"/>
      <c r="W48" s="114"/>
      <c r="X48" s="114"/>
      <c r="Y48" s="114"/>
    </row>
    <row r="49" spans="1:25" x14ac:dyDescent="0.2">
      <c r="A49" s="51" t="s">
        <v>281</v>
      </c>
      <c r="B49" s="10"/>
      <c r="C49" s="10"/>
      <c r="D49" s="10"/>
      <c r="E49" s="10"/>
      <c r="F49" s="10"/>
      <c r="G49" s="10"/>
      <c r="H49" s="10"/>
      <c r="I49" s="10"/>
      <c r="J49" s="198"/>
      <c r="K49" s="195"/>
    </row>
    <row r="50" spans="1:25" x14ac:dyDescent="0.2">
      <c r="A50" s="51" t="s">
        <v>282</v>
      </c>
      <c r="B50" s="10"/>
      <c r="C50" s="10"/>
      <c r="D50" s="10"/>
      <c r="E50" s="10"/>
      <c r="F50" s="10"/>
      <c r="G50" s="10"/>
      <c r="H50" s="10"/>
      <c r="I50" s="10"/>
      <c r="J50" s="135">
        <f>J53+J55+J57+J60</f>
        <v>0</v>
      </c>
      <c r="K50" s="195"/>
      <c r="L50" s="113" t="s">
        <v>283</v>
      </c>
      <c r="M50" s="114"/>
      <c r="N50" s="114"/>
      <c r="O50" s="114"/>
      <c r="P50" s="114"/>
      <c r="Q50" s="114"/>
      <c r="R50" s="114"/>
      <c r="S50" s="114"/>
      <c r="T50" s="114"/>
      <c r="U50" s="114"/>
      <c r="V50" s="114"/>
      <c r="W50" s="114"/>
      <c r="X50" s="114"/>
      <c r="Y50" s="114"/>
    </row>
    <row r="51" spans="1:25" ht="12.75" customHeight="1" x14ac:dyDescent="0.2">
      <c r="A51" s="50" t="s">
        <v>73</v>
      </c>
      <c r="B51" s="10"/>
      <c r="C51" s="10"/>
      <c r="D51" s="10"/>
      <c r="E51" s="10"/>
      <c r="F51" s="10"/>
      <c r="G51" s="10"/>
      <c r="H51" s="10"/>
      <c r="I51" s="10"/>
      <c r="J51" s="198"/>
      <c r="K51" s="195"/>
      <c r="L51" s="116"/>
    </row>
    <row r="52" spans="1:25" x14ac:dyDescent="0.2">
      <c r="A52" s="51" t="s">
        <v>284</v>
      </c>
      <c r="B52" s="10"/>
      <c r="C52" s="10"/>
      <c r="D52" s="10"/>
      <c r="E52" s="10"/>
      <c r="F52" s="10"/>
      <c r="G52" s="10"/>
      <c r="H52" s="10"/>
      <c r="I52" s="10"/>
      <c r="J52" s="200"/>
      <c r="K52" s="195"/>
      <c r="L52" s="113" t="s">
        <v>285</v>
      </c>
      <c r="M52" s="114"/>
      <c r="N52" s="114"/>
      <c r="O52" s="114"/>
      <c r="P52" s="114"/>
      <c r="Q52" s="114"/>
      <c r="R52" s="114"/>
      <c r="S52" s="114"/>
      <c r="T52" s="114"/>
      <c r="U52" s="114"/>
      <c r="V52" s="114"/>
      <c r="W52" s="114"/>
      <c r="X52" s="114"/>
      <c r="Y52" s="114"/>
    </row>
    <row r="53" spans="1:25" x14ac:dyDescent="0.2">
      <c r="A53" s="51" t="s">
        <v>286</v>
      </c>
      <c r="B53" s="10"/>
      <c r="C53" s="10"/>
      <c r="D53" s="10"/>
      <c r="E53" s="10"/>
      <c r="F53" s="10"/>
      <c r="G53" s="10"/>
      <c r="H53" s="10"/>
      <c r="I53" s="10"/>
      <c r="J53" s="61"/>
      <c r="K53" s="195"/>
      <c r="L53" s="113" t="s">
        <v>287</v>
      </c>
      <c r="M53" s="114"/>
      <c r="N53" s="114"/>
      <c r="O53" s="114"/>
      <c r="P53" s="114"/>
      <c r="Q53" s="114"/>
      <c r="R53" s="114"/>
      <c r="S53" s="114"/>
      <c r="T53" s="114"/>
      <c r="U53" s="114"/>
      <c r="V53" s="114"/>
      <c r="W53" s="114"/>
      <c r="X53" s="114"/>
      <c r="Y53" s="114"/>
    </row>
    <row r="54" spans="1:25" x14ac:dyDescent="0.2">
      <c r="A54" s="50"/>
      <c r="B54" s="10"/>
      <c r="C54" s="10"/>
      <c r="D54" s="10"/>
      <c r="E54" s="10"/>
      <c r="F54" s="10"/>
      <c r="G54" s="10"/>
      <c r="H54" s="10"/>
      <c r="I54" s="10"/>
      <c r="J54" s="198"/>
      <c r="K54" s="195"/>
      <c r="L54" s="116"/>
    </row>
    <row r="55" spans="1:25" x14ac:dyDescent="0.2">
      <c r="A55" s="51" t="s">
        <v>288</v>
      </c>
      <c r="B55" s="10"/>
      <c r="C55" s="10"/>
      <c r="D55" s="10"/>
      <c r="E55" s="10"/>
      <c r="F55" s="10"/>
      <c r="G55" s="10"/>
      <c r="H55" s="10"/>
      <c r="I55" s="10"/>
      <c r="J55" s="61"/>
      <c r="K55" s="195"/>
      <c r="L55" s="113" t="s">
        <v>289</v>
      </c>
      <c r="M55" s="114"/>
      <c r="N55" s="114"/>
      <c r="O55" s="114"/>
      <c r="P55" s="114"/>
      <c r="Q55" s="114"/>
      <c r="R55" s="114"/>
      <c r="S55" s="114"/>
      <c r="T55" s="114"/>
      <c r="U55" s="114"/>
      <c r="V55" s="114"/>
      <c r="W55" s="114"/>
      <c r="X55" s="114"/>
      <c r="Y55" s="114"/>
    </row>
    <row r="56" spans="1:25" x14ac:dyDescent="0.2">
      <c r="A56" s="50"/>
      <c r="B56" s="10"/>
      <c r="C56" s="10"/>
      <c r="D56" s="10"/>
      <c r="E56" s="10"/>
      <c r="F56" s="10"/>
      <c r="G56" s="10"/>
      <c r="H56" s="10"/>
      <c r="I56" s="10"/>
      <c r="J56" s="198"/>
      <c r="K56" s="195"/>
      <c r="L56" s="116"/>
    </row>
    <row r="57" spans="1:25" x14ac:dyDescent="0.2">
      <c r="A57" s="51" t="s">
        <v>290</v>
      </c>
      <c r="B57" s="10"/>
      <c r="C57" s="10"/>
      <c r="D57" s="10"/>
      <c r="E57" s="10"/>
      <c r="F57" s="10"/>
      <c r="G57" s="10"/>
      <c r="H57" s="10"/>
      <c r="I57" s="10"/>
      <c r="J57" s="61"/>
      <c r="K57" s="195"/>
      <c r="L57" s="113" t="s">
        <v>291</v>
      </c>
      <c r="M57" s="114"/>
      <c r="N57" s="114"/>
      <c r="O57" s="114"/>
      <c r="P57" s="114"/>
      <c r="Q57" s="114"/>
      <c r="R57" s="114"/>
      <c r="S57" s="114"/>
      <c r="T57" s="114"/>
      <c r="U57" s="114"/>
      <c r="V57" s="114"/>
      <c r="W57" s="114"/>
      <c r="X57" s="114"/>
      <c r="Y57" s="114"/>
    </row>
    <row r="58" spans="1:25" x14ac:dyDescent="0.2">
      <c r="A58" s="50"/>
      <c r="B58" s="10"/>
      <c r="C58" s="10"/>
      <c r="D58" s="10"/>
      <c r="E58" s="10"/>
      <c r="F58" s="10"/>
      <c r="G58" s="10"/>
      <c r="H58" s="10"/>
      <c r="I58" s="10"/>
      <c r="J58" s="198"/>
      <c r="K58" s="195"/>
    </row>
    <row r="59" spans="1:25" x14ac:dyDescent="0.2">
      <c r="A59" s="51" t="s">
        <v>292</v>
      </c>
      <c r="B59" s="10"/>
      <c r="C59" s="10"/>
      <c r="D59" s="10"/>
      <c r="E59" s="10"/>
      <c r="F59" s="10"/>
      <c r="G59" s="10"/>
      <c r="H59" s="10"/>
      <c r="I59" s="10"/>
      <c r="J59" s="200"/>
      <c r="K59" s="195"/>
      <c r="L59" s="206"/>
      <c r="M59" s="215"/>
      <c r="N59" s="215"/>
      <c r="O59" s="215"/>
      <c r="P59" s="215"/>
      <c r="Q59" s="215"/>
      <c r="R59" s="215"/>
      <c r="S59" s="215"/>
      <c r="T59" s="215"/>
      <c r="U59" s="215"/>
      <c r="V59" s="215"/>
      <c r="W59" s="215"/>
    </row>
    <row r="60" spans="1:25" x14ac:dyDescent="0.2">
      <c r="A60" s="51" t="s">
        <v>293</v>
      </c>
      <c r="B60" s="10"/>
      <c r="C60" s="10"/>
      <c r="D60" s="10"/>
      <c r="E60" s="10"/>
      <c r="F60" s="10"/>
      <c r="G60" s="10"/>
      <c r="H60" s="10"/>
      <c r="I60" s="10"/>
      <c r="J60" s="61"/>
      <c r="K60" s="195"/>
      <c r="L60" s="113" t="s">
        <v>294</v>
      </c>
      <c r="M60" s="114"/>
      <c r="N60" s="114"/>
      <c r="O60" s="114"/>
      <c r="P60" s="114"/>
      <c r="Q60" s="114"/>
      <c r="R60" s="114"/>
      <c r="S60" s="114"/>
      <c r="T60" s="114"/>
      <c r="U60" s="114"/>
      <c r="V60" s="114"/>
      <c r="W60" s="114"/>
      <c r="X60" s="114"/>
      <c r="Y60" s="114"/>
    </row>
    <row r="61" spans="1:25" x14ac:dyDescent="0.2">
      <c r="A61" s="50"/>
      <c r="B61" s="10"/>
      <c r="C61" s="10"/>
      <c r="D61" s="10"/>
      <c r="E61" s="10"/>
      <c r="F61" s="10"/>
      <c r="G61" s="10"/>
      <c r="H61" s="10"/>
      <c r="I61" s="10"/>
      <c r="J61" s="198"/>
      <c r="K61" s="195"/>
      <c r="L61" s="113" t="s">
        <v>295</v>
      </c>
      <c r="M61" s="114"/>
      <c r="N61" s="114"/>
      <c r="O61" s="114"/>
      <c r="P61" s="114"/>
      <c r="Q61" s="114"/>
      <c r="R61" s="114"/>
      <c r="S61" s="114"/>
      <c r="T61" s="114"/>
      <c r="U61" s="114"/>
      <c r="V61" s="114"/>
      <c r="W61" s="114"/>
      <c r="X61" s="114"/>
      <c r="Y61" s="114"/>
    </row>
    <row r="62" spans="1:25" x14ac:dyDescent="0.2">
      <c r="A62" s="51" t="s">
        <v>296</v>
      </c>
      <c r="B62" s="10"/>
      <c r="C62" s="10"/>
      <c r="D62" s="10"/>
      <c r="E62" s="10"/>
      <c r="F62" s="10"/>
      <c r="G62" s="10"/>
      <c r="H62" s="10"/>
      <c r="I62" s="10"/>
      <c r="J62" s="198"/>
      <c r="K62" s="195"/>
    </row>
    <row r="63" spans="1:25" x14ac:dyDescent="0.2">
      <c r="A63" s="51" t="s">
        <v>297</v>
      </c>
      <c r="B63" s="10"/>
      <c r="C63" s="10"/>
      <c r="D63" s="10"/>
      <c r="E63" s="10"/>
      <c r="F63" s="10"/>
      <c r="G63" s="10"/>
      <c r="H63" s="10"/>
      <c r="I63" s="10"/>
      <c r="J63" s="198"/>
      <c r="K63" s="195"/>
    </row>
    <row r="64" spans="1:25" x14ac:dyDescent="0.2">
      <c r="A64" s="51" t="s">
        <v>298</v>
      </c>
      <c r="B64" s="10"/>
      <c r="C64" s="10"/>
      <c r="D64" s="10"/>
      <c r="E64" s="10"/>
      <c r="F64" s="10"/>
      <c r="G64" s="10"/>
      <c r="H64" s="10"/>
      <c r="I64" s="10"/>
      <c r="J64" s="61"/>
      <c r="K64" s="195"/>
      <c r="L64" s="207" t="s">
        <v>299</v>
      </c>
      <c r="M64" s="114"/>
      <c r="N64" s="114"/>
      <c r="O64" s="114"/>
      <c r="P64" s="114"/>
      <c r="Q64" s="114"/>
      <c r="R64" s="114"/>
      <c r="S64" s="114"/>
      <c r="T64" s="114"/>
      <c r="U64" s="114"/>
      <c r="V64" s="114"/>
      <c r="W64" s="114"/>
      <c r="X64" s="114"/>
      <c r="Y64" s="114"/>
    </row>
    <row r="65" spans="1:27" x14ac:dyDescent="0.2">
      <c r="A65" s="50"/>
      <c r="B65" s="10"/>
      <c r="C65" s="10"/>
      <c r="D65" s="10"/>
      <c r="E65" s="10"/>
      <c r="F65" s="10"/>
      <c r="G65" s="10"/>
      <c r="H65" s="10"/>
      <c r="I65" s="10"/>
      <c r="J65" s="198"/>
      <c r="K65" s="195"/>
      <c r="L65" s="207" t="s">
        <v>300</v>
      </c>
      <c r="M65" s="114"/>
      <c r="N65" s="114"/>
      <c r="O65" s="114"/>
      <c r="P65" s="114"/>
      <c r="Q65" s="114"/>
      <c r="R65" s="114"/>
      <c r="S65" s="114"/>
      <c r="T65" s="114"/>
      <c r="U65" s="114"/>
      <c r="V65" s="114"/>
      <c r="W65" s="114"/>
      <c r="X65" s="114"/>
      <c r="Y65" s="114"/>
    </row>
    <row r="66" spans="1:27" x14ac:dyDescent="0.2">
      <c r="A66" s="50"/>
      <c r="B66" s="10"/>
      <c r="C66" s="10"/>
      <c r="D66" s="10"/>
      <c r="E66" s="10"/>
      <c r="F66" s="10"/>
      <c r="G66" s="10"/>
      <c r="H66" s="10"/>
      <c r="I66" s="10"/>
      <c r="J66" s="198"/>
      <c r="K66" s="195"/>
      <c r="L66" s="116"/>
    </row>
    <row r="67" spans="1:27" x14ac:dyDescent="0.2">
      <c r="A67" s="51" t="s">
        <v>301</v>
      </c>
      <c r="B67" s="10"/>
      <c r="C67" s="10"/>
      <c r="D67" s="10"/>
      <c r="E67" s="10"/>
      <c r="F67" s="10"/>
      <c r="G67" s="10"/>
      <c r="H67" s="10"/>
      <c r="I67" s="10"/>
      <c r="J67" s="61"/>
      <c r="K67" s="195"/>
      <c r="L67" s="113" t="s">
        <v>302</v>
      </c>
      <c r="M67" s="114"/>
      <c r="N67" s="114"/>
      <c r="O67" s="114"/>
      <c r="P67" s="114"/>
      <c r="Q67" s="114"/>
      <c r="R67" s="114"/>
      <c r="S67" s="114"/>
      <c r="T67" s="114"/>
      <c r="U67" s="114"/>
      <c r="V67" s="114"/>
      <c r="W67" s="114"/>
      <c r="X67" s="114"/>
      <c r="Y67" s="114"/>
    </row>
    <row r="68" spans="1:27" x14ac:dyDescent="0.2">
      <c r="A68" s="50"/>
      <c r="B68" s="10"/>
      <c r="C68" s="10"/>
      <c r="D68" s="10"/>
      <c r="E68" s="10"/>
      <c r="F68" s="10"/>
      <c r="G68" s="10"/>
      <c r="H68" s="10"/>
      <c r="I68" s="10"/>
      <c r="J68" s="198"/>
      <c r="K68" s="195"/>
      <c r="L68" s="113" t="s">
        <v>303</v>
      </c>
      <c r="M68" s="114"/>
      <c r="N68" s="114"/>
      <c r="O68" s="114"/>
      <c r="P68" s="114"/>
      <c r="Q68" s="114"/>
      <c r="R68" s="114"/>
      <c r="S68" s="114"/>
      <c r="T68" s="114"/>
      <c r="U68" s="114"/>
      <c r="V68" s="114"/>
      <c r="W68" s="114"/>
      <c r="X68" s="114"/>
      <c r="Y68" s="114"/>
    </row>
    <row r="69" spans="1:27" x14ac:dyDescent="0.2">
      <c r="A69" s="50"/>
      <c r="B69" s="10"/>
      <c r="C69" s="10"/>
      <c r="D69" s="10"/>
      <c r="E69" s="10"/>
      <c r="F69" s="10"/>
      <c r="G69" s="10"/>
      <c r="H69" s="10"/>
      <c r="I69" s="10"/>
      <c r="J69" s="198"/>
      <c r="K69" s="195"/>
    </row>
    <row r="70" spans="1:27" x14ac:dyDescent="0.2">
      <c r="A70" s="51" t="s">
        <v>304</v>
      </c>
      <c r="B70" s="10"/>
      <c r="C70" s="10"/>
      <c r="D70" s="10"/>
      <c r="E70" s="10"/>
      <c r="F70" s="10"/>
      <c r="G70" s="10"/>
      <c r="H70" s="10"/>
      <c r="I70" s="10"/>
      <c r="J70" s="61"/>
      <c r="K70" s="195"/>
      <c r="L70" s="113" t="s">
        <v>305</v>
      </c>
      <c r="M70" s="114"/>
      <c r="N70" s="114"/>
      <c r="O70" s="114"/>
      <c r="P70" s="114"/>
      <c r="Q70" s="114"/>
      <c r="R70" s="114"/>
      <c r="S70" s="114"/>
      <c r="T70" s="114"/>
      <c r="U70" s="114"/>
      <c r="V70" s="114"/>
      <c r="W70" s="114"/>
      <c r="X70" s="114"/>
      <c r="Y70" s="114"/>
    </row>
    <row r="71" spans="1:27" x14ac:dyDescent="0.2">
      <c r="A71" s="50"/>
      <c r="B71" s="10"/>
      <c r="C71" s="10"/>
      <c r="D71" s="10"/>
      <c r="E71" s="10"/>
      <c r="F71" s="10"/>
      <c r="G71" s="10"/>
      <c r="H71" s="10"/>
      <c r="I71" s="10"/>
      <c r="J71" s="198"/>
      <c r="K71" s="195"/>
      <c r="L71" s="116"/>
    </row>
    <row r="72" spans="1:27" x14ac:dyDescent="0.2">
      <c r="A72" s="55"/>
      <c r="B72" s="131"/>
      <c r="C72" s="131"/>
      <c r="D72" s="131"/>
      <c r="E72" s="131"/>
      <c r="F72" s="131"/>
      <c r="G72" s="131"/>
      <c r="H72" s="131"/>
      <c r="I72" s="131"/>
      <c r="J72" s="200"/>
      <c r="K72" s="195"/>
      <c r="L72" s="208"/>
    </row>
    <row r="73" spans="1:27" x14ac:dyDescent="0.2">
      <c r="A73" s="56"/>
      <c r="B73" s="18"/>
      <c r="C73" s="18"/>
      <c r="D73" s="18"/>
      <c r="E73" s="18"/>
      <c r="F73" s="18"/>
      <c r="G73" s="18"/>
      <c r="H73" s="18"/>
      <c r="I73" s="18"/>
      <c r="J73" s="57"/>
      <c r="K73" s="195"/>
      <c r="L73" s="208"/>
    </row>
    <row r="74" spans="1:27" ht="13.15" customHeight="1" x14ac:dyDescent="0.2">
      <c r="A74" s="449" t="s">
        <v>306</v>
      </c>
      <c r="B74" s="450"/>
      <c r="C74" s="450"/>
      <c r="D74" s="450"/>
      <c r="E74" s="450"/>
      <c r="F74" s="450"/>
      <c r="G74" s="450"/>
      <c r="H74" s="450"/>
      <c r="I74" s="450"/>
      <c r="J74" s="451"/>
      <c r="K74" s="194"/>
      <c r="L74" s="208"/>
    </row>
    <row r="75" spans="1:27" ht="13.15" customHeight="1" x14ac:dyDescent="0.2">
      <c r="A75" s="204"/>
      <c r="B75" s="68"/>
      <c r="C75" s="68"/>
      <c r="D75" s="68"/>
      <c r="E75" s="68"/>
      <c r="F75" s="68"/>
      <c r="G75" s="68"/>
      <c r="H75" s="68"/>
      <c r="I75" s="68"/>
      <c r="J75" s="198"/>
      <c r="K75" s="195"/>
      <c r="L75" s="116"/>
    </row>
    <row r="76" spans="1:27" ht="13.15" customHeight="1" x14ac:dyDescent="0.2">
      <c r="A76" s="204"/>
      <c r="B76" s="68"/>
      <c r="C76" s="68"/>
      <c r="D76" s="68"/>
      <c r="E76" s="68"/>
      <c r="F76" s="68"/>
      <c r="G76" s="68"/>
      <c r="H76" s="68"/>
      <c r="I76" s="68"/>
      <c r="J76" s="198"/>
      <c r="K76" s="195"/>
      <c r="L76" s="116"/>
    </row>
    <row r="77" spans="1:27" s="21" customFormat="1" ht="13.15" customHeight="1" x14ac:dyDescent="0.2">
      <c r="A77" s="51" t="s">
        <v>307</v>
      </c>
      <c r="B77" s="49"/>
      <c r="C77" s="49"/>
      <c r="D77" s="49"/>
      <c r="E77" s="49"/>
      <c r="F77" s="49"/>
      <c r="G77" s="49"/>
      <c r="H77" s="49"/>
      <c r="I77" s="49"/>
      <c r="J77" s="61"/>
      <c r="K77" s="195"/>
      <c r="L77" s="113" t="s">
        <v>308</v>
      </c>
      <c r="M77" s="114"/>
      <c r="N77" s="114"/>
      <c r="O77" s="114"/>
      <c r="P77" s="114"/>
      <c r="Q77" s="114"/>
      <c r="R77" s="114"/>
      <c r="S77" s="114"/>
      <c r="T77" s="114"/>
      <c r="U77" s="114"/>
      <c r="V77" s="114"/>
      <c r="W77" s="114"/>
      <c r="X77" s="114"/>
      <c r="Y77" s="114"/>
      <c r="Z77" s="117"/>
      <c r="AA77" s="117"/>
    </row>
    <row r="78" spans="1:27" s="21" customFormat="1" ht="13.15" customHeight="1" x14ac:dyDescent="0.2">
      <c r="A78" s="51"/>
      <c r="B78" s="49"/>
      <c r="C78" s="49"/>
      <c r="D78" s="49"/>
      <c r="E78" s="49"/>
      <c r="F78" s="49"/>
      <c r="G78" s="49"/>
      <c r="H78" s="49"/>
      <c r="I78" s="49"/>
      <c r="J78" s="209"/>
      <c r="K78" s="210"/>
      <c r="L78" s="117"/>
      <c r="M78" s="117"/>
      <c r="N78" s="117"/>
      <c r="O78" s="117"/>
      <c r="P78" s="117"/>
      <c r="Q78" s="117"/>
      <c r="R78" s="117"/>
      <c r="S78" s="117"/>
      <c r="T78" s="117"/>
      <c r="U78" s="117"/>
      <c r="V78" s="117"/>
      <c r="W78" s="117"/>
      <c r="X78" s="117"/>
      <c r="Y78" s="117"/>
      <c r="Z78" s="117"/>
      <c r="AA78" s="117"/>
    </row>
    <row r="79" spans="1:27" s="21" customFormat="1" ht="13.15" customHeight="1" x14ac:dyDescent="0.2">
      <c r="A79" s="51" t="s">
        <v>309</v>
      </c>
      <c r="B79" s="49"/>
      <c r="C79" s="49"/>
      <c r="D79" s="49"/>
      <c r="E79" s="49"/>
      <c r="F79" s="49"/>
      <c r="G79" s="49"/>
      <c r="H79" s="49"/>
      <c r="I79" s="49"/>
      <c r="J79" s="61"/>
      <c r="K79" s="195"/>
      <c r="L79" s="113" t="s">
        <v>310</v>
      </c>
      <c r="M79" s="114"/>
      <c r="N79" s="114"/>
      <c r="O79" s="114"/>
      <c r="P79" s="114"/>
      <c r="Q79" s="114"/>
      <c r="R79" s="114"/>
      <c r="S79" s="114"/>
      <c r="T79" s="114"/>
      <c r="U79" s="114"/>
      <c r="V79" s="114"/>
      <c r="W79" s="114"/>
      <c r="X79" s="114"/>
      <c r="Y79" s="114"/>
      <c r="Z79" s="117"/>
      <c r="AA79" s="117"/>
    </row>
    <row r="80" spans="1:27" s="21" customFormat="1" ht="13.15" customHeight="1" x14ac:dyDescent="0.2">
      <c r="A80" s="51"/>
      <c r="B80" s="49"/>
      <c r="C80" s="49"/>
      <c r="D80" s="49"/>
      <c r="E80" s="49"/>
      <c r="F80" s="49"/>
      <c r="G80" s="49"/>
      <c r="H80" s="49"/>
      <c r="I80" s="49"/>
      <c r="J80" s="209"/>
      <c r="K80" s="210"/>
      <c r="L80" s="117"/>
      <c r="M80" s="117"/>
      <c r="N80" s="117"/>
      <c r="O80" s="117"/>
      <c r="P80" s="117"/>
      <c r="Q80" s="117"/>
      <c r="R80" s="117"/>
      <c r="S80" s="117"/>
      <c r="T80" s="117"/>
      <c r="U80" s="117"/>
      <c r="V80" s="117"/>
      <c r="W80" s="117"/>
      <c r="X80" s="117"/>
      <c r="Y80" s="117"/>
      <c r="Z80" s="117"/>
      <c r="AA80" s="117"/>
    </row>
    <row r="81" spans="1:27" s="21" customFormat="1" ht="13.15" customHeight="1" x14ac:dyDescent="0.2">
      <c r="A81" s="51" t="s">
        <v>311</v>
      </c>
      <c r="B81" s="49"/>
      <c r="C81" s="49"/>
      <c r="D81" s="49"/>
      <c r="E81" s="49"/>
      <c r="F81" s="49"/>
      <c r="G81" s="49"/>
      <c r="H81" s="49"/>
      <c r="I81" s="49"/>
      <c r="J81" s="135">
        <f>J83+J85+J87</f>
        <v>0</v>
      </c>
      <c r="K81" s="195"/>
      <c r="L81" s="113" t="s">
        <v>312</v>
      </c>
      <c r="M81" s="114"/>
      <c r="N81" s="114"/>
      <c r="O81" s="114"/>
      <c r="P81" s="114"/>
      <c r="Q81" s="114"/>
      <c r="R81" s="114"/>
      <c r="S81" s="114"/>
      <c r="T81" s="114"/>
      <c r="U81" s="114"/>
      <c r="V81" s="114"/>
      <c r="W81" s="114"/>
      <c r="X81" s="114"/>
      <c r="Y81" s="114"/>
      <c r="Z81" s="117"/>
      <c r="AA81" s="117"/>
    </row>
    <row r="82" spans="1:27" s="21" customFormat="1" ht="13.15" customHeight="1" x14ac:dyDescent="0.2">
      <c r="A82" s="51"/>
      <c r="B82" s="49"/>
      <c r="C82" s="49"/>
      <c r="D82" s="49"/>
      <c r="E82" s="49"/>
      <c r="F82" s="49"/>
      <c r="G82" s="49"/>
      <c r="H82" s="49"/>
      <c r="I82" s="49"/>
      <c r="J82" s="209"/>
      <c r="K82" s="210"/>
      <c r="L82" s="117"/>
      <c r="M82" s="117"/>
      <c r="N82" s="117"/>
      <c r="O82" s="117"/>
      <c r="P82" s="117"/>
      <c r="Q82" s="117"/>
      <c r="R82" s="117"/>
      <c r="S82" s="117"/>
      <c r="T82" s="117"/>
      <c r="U82" s="117"/>
      <c r="V82" s="117"/>
      <c r="W82" s="117"/>
      <c r="X82" s="117"/>
      <c r="Y82" s="117"/>
      <c r="Z82" s="117"/>
      <c r="AA82" s="117"/>
    </row>
    <row r="83" spans="1:27" s="21" customFormat="1" ht="13.15" customHeight="1" x14ac:dyDescent="0.2">
      <c r="A83" s="51" t="s">
        <v>313</v>
      </c>
      <c r="B83" s="49"/>
      <c r="C83" s="49"/>
      <c r="D83" s="49"/>
      <c r="E83" s="49"/>
      <c r="F83" s="49"/>
      <c r="G83" s="49"/>
      <c r="H83" s="49"/>
      <c r="I83" s="49"/>
      <c r="J83" s="61"/>
      <c r="K83" s="195"/>
      <c r="L83" s="113" t="s">
        <v>314</v>
      </c>
      <c r="M83" s="114"/>
      <c r="N83" s="114"/>
      <c r="O83" s="114"/>
      <c r="P83" s="114"/>
      <c r="Q83" s="114"/>
      <c r="R83" s="114"/>
      <c r="S83" s="114"/>
      <c r="T83" s="114"/>
      <c r="U83" s="114"/>
      <c r="V83" s="114"/>
      <c r="W83" s="114"/>
      <c r="X83" s="114"/>
      <c r="Y83" s="114"/>
      <c r="Z83" s="117"/>
      <c r="AA83" s="117"/>
    </row>
    <row r="84" spans="1:27" s="21" customFormat="1" ht="13.15" customHeight="1" x14ac:dyDescent="0.2">
      <c r="A84" s="51"/>
      <c r="B84" s="49"/>
      <c r="C84" s="49"/>
      <c r="D84" s="49"/>
      <c r="E84" s="49"/>
      <c r="F84" s="49"/>
      <c r="G84" s="49"/>
      <c r="H84" s="49"/>
      <c r="I84" s="49"/>
      <c r="J84" s="209"/>
      <c r="K84" s="210"/>
      <c r="L84" s="117"/>
      <c r="M84" s="117"/>
      <c r="N84" s="117"/>
      <c r="O84" s="117"/>
      <c r="P84" s="117"/>
      <c r="Q84" s="117"/>
      <c r="R84" s="117"/>
      <c r="S84" s="117"/>
      <c r="T84" s="117"/>
      <c r="U84" s="117"/>
      <c r="V84" s="117"/>
      <c r="W84" s="117"/>
      <c r="X84" s="117"/>
      <c r="Y84" s="117"/>
      <c r="Z84" s="117"/>
      <c r="AA84" s="117"/>
    </row>
    <row r="85" spans="1:27" s="21" customFormat="1" ht="13.15" customHeight="1" x14ac:dyDescent="0.2">
      <c r="A85" s="51" t="s">
        <v>315</v>
      </c>
      <c r="B85" s="49"/>
      <c r="C85" s="49"/>
      <c r="D85" s="49"/>
      <c r="E85" s="49"/>
      <c r="F85" s="49"/>
      <c r="G85" s="49"/>
      <c r="H85" s="49"/>
      <c r="I85" s="49"/>
      <c r="J85" s="61"/>
      <c r="K85" s="195"/>
      <c r="L85" s="113" t="s">
        <v>316</v>
      </c>
      <c r="M85" s="114"/>
      <c r="N85" s="114"/>
      <c r="O85" s="114"/>
      <c r="P85" s="114"/>
      <c r="Q85" s="114"/>
      <c r="R85" s="114"/>
      <c r="S85" s="114"/>
      <c r="T85" s="114"/>
      <c r="U85" s="114"/>
      <c r="V85" s="114"/>
      <c r="W85" s="114"/>
      <c r="X85" s="114"/>
      <c r="Y85" s="114"/>
      <c r="Z85" s="117"/>
      <c r="AA85" s="117"/>
    </row>
    <row r="86" spans="1:27" s="21" customFormat="1" ht="13.15" customHeight="1" x14ac:dyDescent="0.2">
      <c r="A86" s="51"/>
      <c r="B86" s="49"/>
      <c r="C86" s="49"/>
      <c r="D86" s="49"/>
      <c r="E86" s="49"/>
      <c r="F86" s="49"/>
      <c r="G86" s="49"/>
      <c r="H86" s="49"/>
      <c r="I86" s="49"/>
      <c r="J86" s="224"/>
      <c r="K86" s="195"/>
      <c r="L86" s="195"/>
      <c r="M86" s="195"/>
      <c r="N86" s="195"/>
      <c r="O86" s="195"/>
      <c r="P86" s="195"/>
      <c r="Q86" s="195"/>
      <c r="R86" s="195"/>
      <c r="S86" s="195"/>
      <c r="T86" s="195"/>
      <c r="U86" s="195"/>
      <c r="V86" s="195"/>
      <c r="W86" s="195"/>
      <c r="X86" s="195"/>
      <c r="Y86" s="195"/>
      <c r="Z86" s="195"/>
      <c r="AA86" s="117"/>
    </row>
    <row r="87" spans="1:27" s="21" customFormat="1" ht="13.15" customHeight="1" x14ac:dyDescent="0.2">
      <c r="A87" s="51" t="s">
        <v>346</v>
      </c>
      <c r="B87" s="49"/>
      <c r="C87" s="49"/>
      <c r="D87" s="49"/>
      <c r="E87" s="49"/>
      <c r="F87" s="49"/>
      <c r="G87" s="49"/>
      <c r="H87" s="49"/>
      <c r="I87" s="49"/>
      <c r="J87" s="61"/>
      <c r="K87" s="195"/>
      <c r="L87" s="113" t="s">
        <v>347</v>
      </c>
      <c r="M87" s="114"/>
      <c r="N87" s="114"/>
      <c r="O87" s="114"/>
      <c r="P87" s="114"/>
      <c r="Q87" s="114"/>
      <c r="R87" s="114"/>
      <c r="S87" s="114"/>
      <c r="T87" s="114"/>
      <c r="U87" s="114"/>
      <c r="V87" s="114"/>
      <c r="W87" s="114"/>
      <c r="X87" s="114"/>
      <c r="Y87" s="114"/>
      <c r="Z87" s="117"/>
      <c r="AA87" s="117"/>
    </row>
    <row r="88" spans="1:27" s="21" customFormat="1" ht="13.15" customHeight="1" x14ac:dyDescent="0.2">
      <c r="A88" s="51"/>
      <c r="B88" s="49"/>
      <c r="C88" s="49"/>
      <c r="D88" s="49"/>
      <c r="E88" s="49"/>
      <c r="F88" s="49"/>
      <c r="G88" s="49"/>
      <c r="H88" s="49"/>
      <c r="I88" s="49"/>
      <c r="J88" s="209"/>
      <c r="K88" s="210"/>
      <c r="L88" s="117"/>
      <c r="M88" s="117"/>
      <c r="N88" s="117"/>
      <c r="O88" s="117"/>
      <c r="P88" s="117"/>
      <c r="Q88" s="117"/>
      <c r="R88" s="117"/>
      <c r="S88" s="117"/>
      <c r="T88" s="117"/>
      <c r="U88" s="117"/>
      <c r="V88" s="117"/>
      <c r="W88" s="117"/>
      <c r="X88" s="117"/>
      <c r="Y88" s="117"/>
      <c r="Z88" s="117"/>
      <c r="AA88" s="117"/>
    </row>
    <row r="89" spans="1:27" s="21" customFormat="1" ht="13.15" customHeight="1" x14ac:dyDescent="0.2">
      <c r="A89" s="51" t="s">
        <v>317</v>
      </c>
      <c r="B89" s="49"/>
      <c r="C89" s="49"/>
      <c r="D89" s="49"/>
      <c r="E89" s="49"/>
      <c r="F89" s="49"/>
      <c r="G89" s="49"/>
      <c r="H89" s="49"/>
      <c r="I89" s="49"/>
      <c r="J89" s="61"/>
      <c r="K89" s="195"/>
      <c r="L89" s="113" t="s">
        <v>318</v>
      </c>
      <c r="M89" s="114"/>
      <c r="N89" s="114"/>
      <c r="O89" s="114"/>
      <c r="P89" s="114"/>
      <c r="Q89" s="114"/>
      <c r="R89" s="114"/>
      <c r="S89" s="114"/>
      <c r="T89" s="114"/>
      <c r="U89" s="114"/>
      <c r="V89" s="114"/>
      <c r="W89" s="114"/>
      <c r="X89" s="114"/>
      <c r="Y89" s="114"/>
      <c r="Z89" s="117"/>
      <c r="AA89" s="117"/>
    </row>
    <row r="90" spans="1:27" s="21" customFormat="1" ht="13.15" customHeight="1" x14ac:dyDescent="0.2">
      <c r="A90" s="51"/>
      <c r="B90" s="49"/>
      <c r="C90" s="49"/>
      <c r="D90" s="49"/>
      <c r="E90" s="49"/>
      <c r="F90" s="49"/>
      <c r="G90" s="49"/>
      <c r="H90" s="49"/>
      <c r="I90" s="49"/>
      <c r="J90" s="209"/>
      <c r="K90" s="210"/>
      <c r="L90" s="117"/>
      <c r="M90" s="117"/>
      <c r="N90" s="117"/>
      <c r="O90" s="117"/>
      <c r="P90" s="117"/>
      <c r="Q90" s="117"/>
      <c r="R90" s="117"/>
      <c r="S90" s="117"/>
      <c r="T90" s="117"/>
      <c r="U90" s="117"/>
      <c r="V90" s="117"/>
      <c r="W90" s="117"/>
      <c r="X90" s="117"/>
      <c r="Y90" s="117"/>
      <c r="Z90" s="117"/>
      <c r="AA90" s="117"/>
    </row>
    <row r="91" spans="1:27" s="21" customFormat="1" ht="13.15" customHeight="1" x14ac:dyDescent="0.2">
      <c r="A91" s="51" t="s">
        <v>319</v>
      </c>
      <c r="B91" s="49"/>
      <c r="C91" s="49"/>
      <c r="D91" s="49"/>
      <c r="E91" s="49"/>
      <c r="F91" s="49"/>
      <c r="G91" s="49"/>
      <c r="H91" s="49"/>
      <c r="I91" s="49"/>
      <c r="J91" s="61"/>
      <c r="K91" s="195"/>
      <c r="L91" s="113" t="s">
        <v>320</v>
      </c>
      <c r="M91" s="114"/>
      <c r="N91" s="114"/>
      <c r="O91" s="114"/>
      <c r="P91" s="114"/>
      <c r="Q91" s="114"/>
      <c r="R91" s="114"/>
      <c r="S91" s="114"/>
      <c r="T91" s="114"/>
      <c r="U91" s="114"/>
      <c r="V91" s="114"/>
      <c r="W91" s="114"/>
      <c r="X91" s="114"/>
      <c r="Y91" s="114"/>
      <c r="Z91" s="117"/>
      <c r="AA91" s="117"/>
    </row>
    <row r="92" spans="1:27" s="21" customFormat="1" ht="13.15" customHeight="1" x14ac:dyDescent="0.2">
      <c r="A92" s="51" t="s">
        <v>321</v>
      </c>
      <c r="B92" s="49"/>
      <c r="C92" s="49"/>
      <c r="D92" s="49"/>
      <c r="E92" s="49"/>
      <c r="F92" s="49"/>
      <c r="G92" s="49"/>
      <c r="H92" s="49"/>
      <c r="I92" s="49"/>
      <c r="J92" s="209"/>
      <c r="K92" s="210"/>
      <c r="L92" s="117"/>
      <c r="M92" s="117"/>
      <c r="N92" s="117"/>
      <c r="O92" s="117"/>
      <c r="P92" s="117"/>
      <c r="Q92" s="117"/>
      <c r="R92" s="117"/>
      <c r="S92" s="117"/>
      <c r="T92" s="117"/>
      <c r="U92" s="117"/>
      <c r="V92" s="117"/>
      <c r="W92" s="117"/>
      <c r="X92" s="117"/>
      <c r="Y92" s="117"/>
      <c r="Z92" s="117"/>
      <c r="AA92" s="117"/>
    </row>
    <row r="93" spans="1:27" s="21" customFormat="1" ht="13.15" customHeight="1" x14ac:dyDescent="0.2">
      <c r="A93" s="51"/>
      <c r="B93" s="49"/>
      <c r="C93" s="49"/>
      <c r="D93" s="49"/>
      <c r="E93" s="49"/>
      <c r="F93" s="49"/>
      <c r="G93" s="49"/>
      <c r="H93" s="49"/>
      <c r="I93" s="49"/>
      <c r="J93" s="209"/>
      <c r="K93" s="210"/>
      <c r="L93" s="117"/>
      <c r="M93" s="117"/>
      <c r="N93" s="117"/>
      <c r="O93" s="117"/>
      <c r="P93" s="117"/>
      <c r="Q93" s="117"/>
      <c r="R93" s="117"/>
      <c r="S93" s="117"/>
      <c r="T93" s="117"/>
      <c r="U93" s="117"/>
      <c r="V93" s="117"/>
      <c r="W93" s="117"/>
      <c r="X93" s="117"/>
      <c r="Y93" s="117"/>
      <c r="Z93" s="117"/>
      <c r="AA93" s="117"/>
    </row>
    <row r="94" spans="1:27" s="21" customFormat="1" ht="13.15" customHeight="1" x14ac:dyDescent="0.2">
      <c r="A94" s="51" t="s">
        <v>348</v>
      </c>
      <c r="B94" s="49"/>
      <c r="C94" s="49"/>
      <c r="D94" s="49"/>
      <c r="E94" s="49"/>
      <c r="F94" s="49"/>
      <c r="G94" s="49"/>
      <c r="H94" s="49"/>
      <c r="I94" s="49"/>
      <c r="J94" s="61"/>
      <c r="K94" s="210"/>
      <c r="L94" s="113" t="s">
        <v>349</v>
      </c>
      <c r="M94" s="113"/>
      <c r="N94" s="113"/>
      <c r="O94" s="113"/>
      <c r="P94" s="113"/>
      <c r="Q94" s="113"/>
      <c r="R94" s="113"/>
      <c r="S94" s="113"/>
      <c r="T94" s="113"/>
      <c r="U94" s="113"/>
      <c r="V94" s="113"/>
      <c r="W94" s="113"/>
      <c r="X94" s="113"/>
      <c r="Y94" s="113"/>
      <c r="Z94" s="117"/>
      <c r="AA94" s="117"/>
    </row>
    <row r="95" spans="1:27" s="21" customFormat="1" ht="13.15" customHeight="1" x14ac:dyDescent="0.2">
      <c r="A95" s="51"/>
      <c r="B95" s="49"/>
      <c r="C95" s="49"/>
      <c r="D95" s="49"/>
      <c r="E95" s="49"/>
      <c r="F95" s="49"/>
      <c r="G95" s="49"/>
      <c r="H95" s="49"/>
      <c r="I95" s="49"/>
      <c r="J95" s="209"/>
      <c r="K95" s="210"/>
      <c r="L95" s="117"/>
      <c r="M95" s="117"/>
      <c r="N95" s="117"/>
      <c r="O95" s="117"/>
      <c r="P95" s="117"/>
      <c r="Q95" s="117"/>
      <c r="R95" s="117"/>
      <c r="S95" s="117"/>
      <c r="T95" s="117"/>
      <c r="U95" s="117"/>
      <c r="V95" s="117"/>
      <c r="W95" s="117"/>
      <c r="X95" s="117"/>
      <c r="Y95" s="117"/>
      <c r="Z95" s="117"/>
      <c r="AA95" s="117"/>
    </row>
    <row r="96" spans="1:27" s="21" customFormat="1" ht="11.25" x14ac:dyDescent="0.2">
      <c r="A96" s="52"/>
      <c r="B96" s="53"/>
      <c r="C96" s="53"/>
      <c r="D96" s="53"/>
      <c r="E96" s="53"/>
      <c r="F96" s="53"/>
      <c r="G96" s="53"/>
      <c r="H96" s="53"/>
      <c r="I96" s="53"/>
      <c r="J96" s="211"/>
      <c r="K96" s="210"/>
      <c r="L96" s="117"/>
      <c r="M96" s="117"/>
      <c r="N96" s="117"/>
      <c r="O96" s="117"/>
      <c r="P96" s="117"/>
      <c r="Q96" s="117"/>
      <c r="R96" s="117"/>
      <c r="S96" s="117"/>
      <c r="T96" s="117"/>
      <c r="U96" s="117"/>
      <c r="V96" s="117"/>
      <c r="W96" s="117"/>
      <c r="X96" s="117"/>
      <c r="Y96" s="117"/>
      <c r="Z96" s="117"/>
      <c r="AA96" s="117"/>
    </row>
    <row r="97" spans="1:27" s="21" customFormat="1" ht="12.75" customHeight="1" x14ac:dyDescent="0.2">
      <c r="K97" s="115"/>
      <c r="L97" s="117"/>
      <c r="M97" s="117"/>
      <c r="N97" s="117"/>
      <c r="O97" s="117"/>
      <c r="P97" s="117"/>
      <c r="Q97" s="117"/>
      <c r="R97" s="117"/>
      <c r="S97" s="117"/>
      <c r="T97" s="117"/>
      <c r="U97" s="117"/>
      <c r="V97" s="117"/>
      <c r="W97" s="117"/>
      <c r="X97" s="117"/>
      <c r="Y97" s="117"/>
      <c r="Z97" s="117"/>
      <c r="AA97" s="117"/>
    </row>
    <row r="98" spans="1:27" s="21" customFormat="1" ht="13.15" customHeight="1" x14ac:dyDescent="0.2">
      <c r="A98" s="449" t="s">
        <v>89</v>
      </c>
      <c r="B98" s="450"/>
      <c r="C98" s="450"/>
      <c r="D98" s="450"/>
      <c r="E98" s="450"/>
      <c r="F98" s="450"/>
      <c r="G98" s="450"/>
      <c r="H98" s="450"/>
      <c r="I98" s="450"/>
      <c r="J98" s="451"/>
      <c r="K98" s="194"/>
      <c r="L98" s="117"/>
      <c r="M98" s="117"/>
      <c r="N98" s="117"/>
      <c r="O98" s="117"/>
      <c r="P98" s="117"/>
      <c r="Q98" s="117"/>
      <c r="R98" s="117"/>
      <c r="S98" s="117"/>
      <c r="T98" s="117"/>
      <c r="U98" s="117"/>
      <c r="V98" s="117"/>
      <c r="W98" s="117"/>
      <c r="X98" s="117"/>
      <c r="Y98" s="117"/>
      <c r="Z98" s="117"/>
      <c r="AA98" s="117"/>
    </row>
    <row r="99" spans="1:27" s="21" customFormat="1" ht="13.15" customHeight="1" x14ac:dyDescent="0.2">
      <c r="A99" s="205"/>
      <c r="B99" s="212"/>
      <c r="C99" s="212"/>
      <c r="D99" s="212"/>
      <c r="E99" s="212"/>
      <c r="F99" s="212"/>
      <c r="G99" s="212"/>
      <c r="H99" s="212"/>
      <c r="I99" s="212"/>
      <c r="J99" s="209"/>
      <c r="K99" s="210"/>
      <c r="L99" s="117"/>
      <c r="M99" s="117"/>
      <c r="N99" s="117"/>
      <c r="O99" s="117"/>
      <c r="P99" s="117"/>
      <c r="Q99" s="117"/>
      <c r="R99" s="117"/>
      <c r="S99" s="117"/>
      <c r="T99" s="117"/>
      <c r="U99" s="117"/>
      <c r="V99" s="117"/>
      <c r="W99" s="117"/>
      <c r="X99" s="117"/>
      <c r="Y99" s="117"/>
      <c r="Z99" s="117"/>
      <c r="AA99" s="117"/>
    </row>
    <row r="100" spans="1:27" s="21" customFormat="1" ht="13.15" customHeight="1" x14ac:dyDescent="0.2">
      <c r="A100" s="51" t="s">
        <v>322</v>
      </c>
      <c r="B100" s="49"/>
      <c r="C100" s="49"/>
      <c r="D100" s="49"/>
      <c r="E100" s="49"/>
      <c r="F100" s="49"/>
      <c r="G100" s="49"/>
      <c r="H100" s="49"/>
      <c r="I100" s="49"/>
      <c r="J100" s="61"/>
      <c r="K100" s="195"/>
      <c r="L100" s="213" t="s">
        <v>323</v>
      </c>
      <c r="M100" s="213"/>
      <c r="N100" s="213"/>
      <c r="O100" s="213"/>
      <c r="P100" s="213"/>
      <c r="Q100" s="213"/>
      <c r="R100" s="213"/>
      <c r="S100" s="213"/>
      <c r="T100" s="213"/>
      <c r="U100" s="213"/>
      <c r="V100" s="213"/>
      <c r="W100" s="213"/>
      <c r="X100" s="213"/>
      <c r="Y100" s="213"/>
      <c r="Z100" s="115"/>
      <c r="AA100" s="117"/>
    </row>
    <row r="101" spans="1:27" s="21" customFormat="1" ht="13.15" customHeight="1" x14ac:dyDescent="0.2">
      <c r="A101" s="51"/>
      <c r="B101" s="49"/>
      <c r="C101" s="49"/>
      <c r="D101" s="49"/>
      <c r="E101" s="49"/>
      <c r="F101" s="49"/>
      <c r="G101" s="49"/>
      <c r="H101" s="49"/>
      <c r="I101" s="49"/>
      <c r="J101" s="209"/>
      <c r="K101" s="210"/>
      <c r="L101" s="117"/>
      <c r="M101" s="117"/>
      <c r="N101" s="117"/>
      <c r="O101" s="117"/>
      <c r="P101" s="117"/>
      <c r="Q101" s="117"/>
      <c r="R101" s="117"/>
      <c r="S101" s="117"/>
      <c r="T101" s="117"/>
      <c r="U101" s="117"/>
      <c r="V101" s="117"/>
      <c r="W101" s="117"/>
      <c r="X101" s="117"/>
      <c r="Y101" s="117"/>
      <c r="Z101" s="117"/>
      <c r="AA101" s="117"/>
    </row>
    <row r="102" spans="1:27" s="21" customFormat="1" ht="13.15" customHeight="1" x14ac:dyDescent="0.2">
      <c r="A102" s="51"/>
      <c r="B102" s="49"/>
      <c r="C102" s="49"/>
      <c r="D102" s="49"/>
      <c r="E102" s="49"/>
      <c r="F102" s="49"/>
      <c r="G102" s="49"/>
      <c r="H102" s="49"/>
      <c r="I102" s="49"/>
      <c r="J102" s="209"/>
      <c r="K102" s="210"/>
      <c r="L102" s="117"/>
      <c r="M102" s="117"/>
      <c r="N102" s="117"/>
      <c r="O102" s="117"/>
      <c r="P102" s="117"/>
      <c r="Q102" s="117"/>
      <c r="R102" s="117"/>
      <c r="S102" s="117"/>
      <c r="T102" s="117"/>
      <c r="U102" s="117"/>
      <c r="V102" s="117"/>
      <c r="W102" s="117"/>
      <c r="X102" s="117"/>
      <c r="Y102" s="117"/>
      <c r="Z102" s="117"/>
      <c r="AA102" s="117"/>
    </row>
    <row r="103" spans="1:27" s="21" customFormat="1" ht="13.15" customHeight="1" x14ac:dyDescent="0.2">
      <c r="A103" s="51" t="s">
        <v>324</v>
      </c>
      <c r="B103" s="49"/>
      <c r="C103" s="49"/>
      <c r="D103" s="49"/>
      <c r="E103" s="49"/>
      <c r="F103" s="49"/>
      <c r="G103" s="49"/>
      <c r="H103" s="49"/>
      <c r="I103" s="49"/>
      <c r="J103" s="61"/>
      <c r="K103" s="195"/>
      <c r="L103" s="113" t="s">
        <v>325</v>
      </c>
      <c r="M103" s="114"/>
      <c r="N103" s="114"/>
      <c r="O103" s="114"/>
      <c r="P103" s="114"/>
      <c r="Q103" s="114"/>
      <c r="R103" s="114"/>
      <c r="S103" s="114"/>
      <c r="T103" s="114"/>
      <c r="U103" s="114"/>
      <c r="V103" s="114"/>
      <c r="W103" s="114"/>
      <c r="X103" s="114"/>
      <c r="Y103" s="114"/>
      <c r="Z103" s="117"/>
      <c r="AA103" s="117"/>
    </row>
    <row r="104" spans="1:27" s="21" customFormat="1" ht="13.15" customHeight="1" x14ac:dyDescent="0.2">
      <c r="A104" s="51"/>
      <c r="B104" s="49"/>
      <c r="C104" s="49"/>
      <c r="D104" s="49"/>
      <c r="E104" s="49"/>
      <c r="F104" s="49"/>
      <c r="G104" s="49"/>
      <c r="H104" s="49"/>
      <c r="I104" s="49"/>
      <c r="J104" s="209"/>
      <c r="K104" s="210"/>
      <c r="L104" s="117"/>
      <c r="M104" s="117"/>
      <c r="N104" s="117"/>
      <c r="O104" s="117"/>
      <c r="P104" s="117"/>
      <c r="Q104" s="117"/>
      <c r="R104" s="117"/>
      <c r="S104" s="117"/>
      <c r="T104" s="117"/>
      <c r="U104" s="117"/>
      <c r="V104" s="117"/>
      <c r="W104" s="117"/>
      <c r="X104" s="117"/>
      <c r="Y104" s="117"/>
      <c r="Z104" s="117"/>
      <c r="AA104" s="117"/>
    </row>
    <row r="105" spans="1:27" s="21" customFormat="1" ht="13.15" customHeight="1" x14ac:dyDescent="0.2">
      <c r="A105" s="51"/>
      <c r="B105" s="49"/>
      <c r="C105" s="49"/>
      <c r="D105" s="49"/>
      <c r="E105" s="49"/>
      <c r="F105" s="49"/>
      <c r="G105" s="49"/>
      <c r="H105" s="49"/>
      <c r="I105" s="49"/>
      <c r="J105" s="209"/>
      <c r="K105" s="210"/>
      <c r="L105" s="117"/>
      <c r="M105" s="117"/>
      <c r="N105" s="117"/>
      <c r="O105" s="117"/>
      <c r="P105" s="117"/>
      <c r="Q105" s="117"/>
      <c r="R105" s="117"/>
      <c r="S105" s="117"/>
      <c r="T105" s="117"/>
      <c r="U105" s="117"/>
      <c r="V105" s="117"/>
      <c r="W105" s="117"/>
      <c r="X105" s="117"/>
      <c r="Y105" s="117"/>
      <c r="Z105" s="117"/>
      <c r="AA105" s="117"/>
    </row>
    <row r="106" spans="1:27" s="21" customFormat="1" ht="13.15" customHeight="1" x14ac:dyDescent="0.2">
      <c r="A106" s="51" t="s">
        <v>326</v>
      </c>
      <c r="B106" s="49"/>
      <c r="C106" s="49"/>
      <c r="D106" s="49"/>
      <c r="E106" s="49"/>
      <c r="F106" s="49"/>
      <c r="G106" s="49"/>
      <c r="H106" s="49"/>
      <c r="I106" s="49"/>
      <c r="J106" s="61"/>
      <c r="K106" s="195"/>
      <c r="L106" s="113" t="s">
        <v>327</v>
      </c>
      <c r="M106" s="114"/>
      <c r="N106" s="114"/>
      <c r="O106" s="114"/>
      <c r="P106" s="114"/>
      <c r="Q106" s="114"/>
      <c r="R106" s="114"/>
      <c r="S106" s="114"/>
      <c r="T106" s="114"/>
      <c r="U106" s="114"/>
      <c r="V106" s="114"/>
      <c r="W106" s="114"/>
      <c r="X106" s="114"/>
      <c r="Y106" s="114"/>
      <c r="Z106" s="117"/>
      <c r="AA106" s="117"/>
    </row>
    <row r="107" spans="1:27" s="21" customFormat="1" ht="13.15" customHeight="1" x14ac:dyDescent="0.2">
      <c r="A107" s="51"/>
      <c r="B107" s="49"/>
      <c r="C107" s="49"/>
      <c r="D107" s="49"/>
      <c r="E107" s="49"/>
      <c r="F107" s="49"/>
      <c r="G107" s="49"/>
      <c r="H107" s="49"/>
      <c r="I107" s="49"/>
      <c r="J107" s="209"/>
      <c r="K107" s="210"/>
      <c r="L107" s="117"/>
      <c r="M107" s="117"/>
      <c r="N107" s="117"/>
      <c r="O107" s="117"/>
      <c r="P107" s="117"/>
      <c r="Q107" s="117"/>
      <c r="R107" s="117"/>
      <c r="S107" s="117"/>
      <c r="T107" s="117"/>
      <c r="U107" s="117"/>
      <c r="V107" s="117"/>
      <c r="W107" s="117"/>
      <c r="X107" s="117"/>
      <c r="Y107" s="117"/>
      <c r="Z107" s="117"/>
      <c r="AA107" s="117"/>
    </row>
    <row r="108" spans="1:27" s="21" customFormat="1" ht="13.15" customHeight="1" x14ac:dyDescent="0.2">
      <c r="A108" s="51"/>
      <c r="B108" s="49"/>
      <c r="C108" s="49"/>
      <c r="D108" s="49"/>
      <c r="E108" s="49"/>
      <c r="F108" s="49"/>
      <c r="G108" s="49"/>
      <c r="H108" s="49"/>
      <c r="I108" s="49"/>
      <c r="J108" s="209"/>
      <c r="K108" s="210"/>
      <c r="L108" s="117"/>
      <c r="M108" s="117"/>
      <c r="N108" s="117"/>
      <c r="O108" s="117"/>
      <c r="P108" s="117"/>
      <c r="Q108" s="117"/>
      <c r="R108" s="117"/>
      <c r="S108" s="117"/>
      <c r="T108" s="117"/>
      <c r="U108" s="117"/>
      <c r="V108" s="117"/>
      <c r="W108" s="117"/>
      <c r="X108" s="117"/>
      <c r="Y108" s="117"/>
      <c r="Z108" s="117"/>
      <c r="AA108" s="117"/>
    </row>
    <row r="109" spans="1:27" s="21" customFormat="1" ht="13.15" customHeight="1" x14ac:dyDescent="0.2">
      <c r="A109" s="52"/>
      <c r="B109" s="53"/>
      <c r="C109" s="53"/>
      <c r="D109" s="53"/>
      <c r="E109" s="53"/>
      <c r="F109" s="53"/>
      <c r="G109" s="53"/>
      <c r="H109" s="53"/>
      <c r="I109" s="53"/>
      <c r="J109" s="211"/>
      <c r="K109" s="210"/>
      <c r="L109" s="117"/>
      <c r="M109" s="117"/>
      <c r="N109" s="117"/>
      <c r="O109" s="117"/>
      <c r="P109" s="117"/>
      <c r="Q109" s="117"/>
      <c r="R109" s="117"/>
      <c r="S109" s="117"/>
      <c r="T109" s="117"/>
      <c r="U109" s="117"/>
      <c r="V109" s="117"/>
      <c r="W109" s="117"/>
      <c r="X109" s="117"/>
      <c r="Y109" s="117"/>
      <c r="Z109" s="117"/>
      <c r="AA109" s="117"/>
    </row>
    <row r="110" spans="1:27" s="21" customFormat="1" ht="13.15" customHeight="1" x14ac:dyDescent="0.2">
      <c r="K110" s="115"/>
      <c r="L110" s="117"/>
      <c r="M110" s="117"/>
      <c r="N110" s="117"/>
      <c r="O110" s="117"/>
      <c r="P110" s="117"/>
      <c r="Q110" s="117"/>
      <c r="R110" s="117"/>
      <c r="S110" s="117"/>
      <c r="T110" s="117"/>
      <c r="U110" s="117"/>
      <c r="V110" s="117"/>
      <c r="W110" s="117"/>
      <c r="X110" s="117"/>
      <c r="Y110" s="117"/>
      <c r="Z110" s="117"/>
      <c r="AA110" s="117"/>
    </row>
    <row r="111" spans="1:27" s="21" customFormat="1" ht="13.15" customHeight="1" x14ac:dyDescent="0.2">
      <c r="A111" s="452" t="s">
        <v>90</v>
      </c>
      <c r="B111" s="453"/>
      <c r="C111" s="453"/>
      <c r="D111" s="453"/>
      <c r="E111" s="453"/>
      <c r="F111" s="453"/>
      <c r="G111" s="453"/>
      <c r="H111" s="453"/>
      <c r="I111" s="453"/>
      <c r="J111" s="454"/>
      <c r="K111" s="214"/>
      <c r="L111" s="117"/>
      <c r="M111" s="117"/>
      <c r="N111" s="117"/>
      <c r="O111" s="117"/>
      <c r="P111" s="117"/>
      <c r="Q111" s="117"/>
      <c r="R111" s="117"/>
      <c r="S111" s="117"/>
      <c r="T111" s="117"/>
      <c r="U111" s="117"/>
      <c r="V111" s="117"/>
      <c r="W111" s="117"/>
      <c r="X111" s="117"/>
      <c r="Y111" s="117"/>
      <c r="Z111" s="117"/>
      <c r="AA111" s="117"/>
    </row>
    <row r="112" spans="1:27" s="21" customFormat="1" ht="13.15" customHeight="1" x14ac:dyDescent="0.2">
      <c r="A112" s="205"/>
      <c r="B112" s="212"/>
      <c r="C112" s="212"/>
      <c r="D112" s="212"/>
      <c r="E112" s="212"/>
      <c r="F112" s="212"/>
      <c r="G112" s="212"/>
      <c r="H112" s="212"/>
      <c r="I112" s="212"/>
      <c r="J112" s="209"/>
      <c r="K112" s="210"/>
      <c r="L112" s="117"/>
      <c r="M112" s="117"/>
      <c r="N112" s="117"/>
      <c r="O112" s="117"/>
      <c r="P112" s="117"/>
      <c r="Q112" s="117"/>
      <c r="R112" s="117"/>
      <c r="S112" s="117"/>
      <c r="T112" s="117"/>
      <c r="U112" s="117"/>
      <c r="V112" s="117"/>
      <c r="W112" s="117"/>
      <c r="X112" s="117"/>
      <c r="Y112" s="117"/>
      <c r="Z112" s="117"/>
      <c r="AA112" s="117"/>
    </row>
    <row r="113" spans="1:27" s="21" customFormat="1" ht="13.15" customHeight="1" x14ac:dyDescent="0.2">
      <c r="A113" s="205"/>
      <c r="B113" s="212"/>
      <c r="C113" s="212"/>
      <c r="D113" s="212"/>
      <c r="E113" s="212"/>
      <c r="F113" s="212"/>
      <c r="G113" s="212"/>
      <c r="H113" s="212"/>
      <c r="I113" s="212"/>
      <c r="J113" s="209"/>
      <c r="K113" s="210"/>
      <c r="L113" s="117"/>
      <c r="M113" s="117"/>
      <c r="N113" s="117"/>
      <c r="O113" s="117"/>
      <c r="P113" s="117"/>
      <c r="Q113" s="117"/>
      <c r="R113" s="117"/>
      <c r="S113" s="117"/>
      <c r="T113" s="117"/>
      <c r="U113" s="117"/>
      <c r="V113" s="117"/>
      <c r="W113" s="117"/>
      <c r="X113" s="117"/>
      <c r="Y113" s="117"/>
      <c r="Z113" s="117"/>
      <c r="AA113" s="117"/>
    </row>
    <row r="114" spans="1:27" s="21" customFormat="1" ht="13.15" customHeight="1" x14ac:dyDescent="0.2">
      <c r="A114" s="51" t="s">
        <v>328</v>
      </c>
      <c r="B114" s="49"/>
      <c r="C114" s="49"/>
      <c r="D114" s="49"/>
      <c r="E114" s="49"/>
      <c r="F114" s="49"/>
      <c r="G114" s="49"/>
      <c r="H114" s="49"/>
      <c r="I114" s="49"/>
      <c r="J114" s="61"/>
      <c r="K114" s="195"/>
      <c r="L114" s="113" t="s">
        <v>329</v>
      </c>
      <c r="M114" s="114"/>
      <c r="N114" s="114"/>
      <c r="O114" s="114"/>
      <c r="P114" s="114"/>
      <c r="Q114" s="114"/>
      <c r="R114" s="114"/>
      <c r="S114" s="114"/>
      <c r="T114" s="114"/>
      <c r="U114" s="114"/>
      <c r="V114" s="114"/>
      <c r="W114" s="114"/>
      <c r="X114" s="114"/>
      <c r="Y114" s="114"/>
      <c r="Z114" s="117"/>
      <c r="AA114" s="117"/>
    </row>
    <row r="115" spans="1:27" s="21" customFormat="1" ht="13.15" customHeight="1" x14ac:dyDescent="0.2">
      <c r="A115" s="51"/>
      <c r="B115" s="49"/>
      <c r="C115" s="49"/>
      <c r="D115" s="49"/>
      <c r="E115" s="49"/>
      <c r="F115" s="49"/>
      <c r="G115" s="49"/>
      <c r="H115" s="49"/>
      <c r="I115" s="49"/>
      <c r="J115" s="209"/>
      <c r="K115" s="210"/>
      <c r="L115" s="117"/>
      <c r="M115" s="117"/>
      <c r="N115" s="117"/>
      <c r="O115" s="117"/>
      <c r="P115" s="117"/>
      <c r="Q115" s="117"/>
      <c r="R115" s="117"/>
      <c r="S115" s="117"/>
      <c r="T115" s="117"/>
      <c r="U115" s="117"/>
      <c r="V115" s="117"/>
      <c r="W115" s="117"/>
      <c r="X115" s="117"/>
      <c r="Y115" s="117"/>
      <c r="Z115" s="117"/>
      <c r="AA115" s="117"/>
    </row>
    <row r="116" spans="1:27" s="21" customFormat="1" ht="13.15" customHeight="1" x14ac:dyDescent="0.2">
      <c r="A116" s="51"/>
      <c r="B116" s="49"/>
      <c r="C116" s="49"/>
      <c r="D116" s="49"/>
      <c r="E116" s="49"/>
      <c r="F116" s="49"/>
      <c r="G116" s="49"/>
      <c r="H116" s="49"/>
      <c r="I116" s="49"/>
      <c r="J116" s="209"/>
      <c r="K116" s="210"/>
      <c r="L116" s="117"/>
      <c r="M116" s="117"/>
      <c r="N116" s="117"/>
      <c r="O116" s="117"/>
      <c r="P116" s="117"/>
      <c r="Q116" s="117"/>
      <c r="R116" s="117"/>
      <c r="S116" s="117"/>
      <c r="T116" s="117"/>
      <c r="U116" s="117"/>
      <c r="V116" s="117"/>
      <c r="W116" s="117"/>
      <c r="X116" s="117"/>
      <c r="Y116" s="117"/>
      <c r="Z116" s="117"/>
      <c r="AA116" s="117"/>
    </row>
    <row r="117" spans="1:27" s="21" customFormat="1" ht="13.15" customHeight="1" x14ac:dyDescent="0.2">
      <c r="A117" s="51" t="s">
        <v>330</v>
      </c>
      <c r="B117" s="49"/>
      <c r="C117" s="49"/>
      <c r="D117" s="49"/>
      <c r="E117" s="49"/>
      <c r="F117" s="49"/>
      <c r="G117" s="49"/>
      <c r="H117" s="49"/>
      <c r="I117" s="49"/>
      <c r="J117" s="61"/>
      <c r="K117" s="195"/>
      <c r="L117" s="113" t="s">
        <v>331</v>
      </c>
      <c r="M117" s="114"/>
      <c r="N117" s="114"/>
      <c r="O117" s="114"/>
      <c r="P117" s="114"/>
      <c r="Q117" s="114"/>
      <c r="R117" s="114"/>
      <c r="S117" s="114"/>
      <c r="T117" s="114"/>
      <c r="U117" s="114"/>
      <c r="V117" s="114"/>
      <c r="W117" s="114"/>
      <c r="X117" s="114"/>
      <c r="Y117" s="114"/>
      <c r="Z117" s="117"/>
      <c r="AA117" s="117"/>
    </row>
    <row r="118" spans="1:27" s="21" customFormat="1" ht="13.15" customHeight="1" x14ac:dyDescent="0.2">
      <c r="A118" s="51"/>
      <c r="B118" s="49"/>
      <c r="C118" s="49"/>
      <c r="D118" s="49"/>
      <c r="E118" s="49"/>
      <c r="F118" s="49"/>
      <c r="G118" s="49"/>
      <c r="H118" s="49"/>
      <c r="I118" s="49"/>
      <c r="J118" s="209"/>
      <c r="K118" s="210"/>
      <c r="L118" s="117"/>
      <c r="M118" s="117"/>
      <c r="N118" s="117"/>
      <c r="O118" s="117"/>
      <c r="P118" s="117"/>
      <c r="Q118" s="117"/>
      <c r="R118" s="117"/>
      <c r="S118" s="117"/>
      <c r="T118" s="117"/>
      <c r="U118" s="117"/>
      <c r="V118" s="117"/>
      <c r="W118" s="117"/>
      <c r="X118" s="117"/>
      <c r="Y118" s="117"/>
      <c r="Z118" s="117"/>
      <c r="AA118" s="117"/>
    </row>
    <row r="119" spans="1:27" s="21" customFormat="1" ht="13.15" customHeight="1" x14ac:dyDescent="0.2">
      <c r="A119" s="51"/>
      <c r="B119" s="49"/>
      <c r="C119" s="49"/>
      <c r="D119" s="49"/>
      <c r="E119" s="49"/>
      <c r="F119" s="49"/>
      <c r="G119" s="49"/>
      <c r="H119" s="49"/>
      <c r="I119" s="49"/>
      <c r="J119" s="209"/>
      <c r="K119" s="210"/>
      <c r="L119" s="117"/>
      <c r="M119" s="117"/>
      <c r="N119" s="117"/>
      <c r="O119" s="117"/>
      <c r="P119" s="117"/>
      <c r="Q119" s="117"/>
      <c r="R119" s="117"/>
      <c r="S119" s="117"/>
      <c r="T119" s="117"/>
      <c r="U119" s="117"/>
      <c r="V119" s="117"/>
      <c r="W119" s="117"/>
      <c r="X119" s="117"/>
      <c r="Y119" s="117"/>
      <c r="Z119" s="117"/>
      <c r="AA119" s="117"/>
    </row>
    <row r="120" spans="1:27" s="21" customFormat="1" ht="13.15" customHeight="1" x14ac:dyDescent="0.2">
      <c r="A120" s="51" t="s">
        <v>332</v>
      </c>
      <c r="B120" s="49"/>
      <c r="C120" s="49"/>
      <c r="D120" s="49"/>
      <c r="E120" s="49"/>
      <c r="F120" s="49"/>
      <c r="G120" s="49"/>
      <c r="H120" s="49"/>
      <c r="I120" s="49"/>
      <c r="J120" s="61"/>
      <c r="K120" s="195"/>
      <c r="L120" s="113" t="s">
        <v>333</v>
      </c>
      <c r="M120" s="114"/>
      <c r="N120" s="114"/>
      <c r="O120" s="114"/>
      <c r="P120" s="114"/>
      <c r="Q120" s="114"/>
      <c r="R120" s="114"/>
      <c r="S120" s="114"/>
      <c r="T120" s="114"/>
      <c r="U120" s="114"/>
      <c r="V120" s="114"/>
      <c r="W120" s="114"/>
      <c r="X120" s="114"/>
      <c r="Y120" s="114"/>
      <c r="Z120" s="117"/>
      <c r="AA120" s="117"/>
    </row>
    <row r="121" spans="1:27" s="21" customFormat="1" ht="13.15" customHeight="1" x14ac:dyDescent="0.2">
      <c r="A121" s="51"/>
      <c r="B121" s="49"/>
      <c r="C121" s="49"/>
      <c r="D121" s="49"/>
      <c r="E121" s="49"/>
      <c r="F121" s="49"/>
      <c r="G121" s="49"/>
      <c r="H121" s="49"/>
      <c r="I121" s="49"/>
      <c r="J121" s="209"/>
      <c r="K121" s="210"/>
      <c r="L121" s="117"/>
      <c r="M121" s="117"/>
      <c r="N121" s="117"/>
      <c r="O121" s="117"/>
      <c r="P121" s="117"/>
      <c r="Q121" s="117"/>
      <c r="R121" s="117"/>
      <c r="S121" s="117"/>
      <c r="T121" s="117"/>
      <c r="U121" s="117"/>
      <c r="V121" s="117"/>
      <c r="W121" s="117"/>
      <c r="X121" s="117"/>
      <c r="Y121" s="117"/>
      <c r="Z121" s="117"/>
      <c r="AA121" s="117"/>
    </row>
    <row r="122" spans="1:27" s="21" customFormat="1" ht="13.15" customHeight="1" x14ac:dyDescent="0.2">
      <c r="A122" s="52"/>
      <c r="B122" s="53"/>
      <c r="C122" s="53"/>
      <c r="D122" s="53"/>
      <c r="E122" s="53"/>
      <c r="F122" s="53"/>
      <c r="G122" s="53"/>
      <c r="H122" s="53"/>
      <c r="I122" s="53"/>
      <c r="J122" s="211"/>
      <c r="K122" s="210"/>
      <c r="L122" s="117"/>
      <c r="M122" s="117"/>
      <c r="N122" s="117"/>
      <c r="O122" s="117"/>
      <c r="P122" s="117"/>
      <c r="Q122" s="117"/>
      <c r="R122" s="117"/>
      <c r="S122" s="117"/>
      <c r="T122" s="117"/>
      <c r="U122" s="117"/>
      <c r="V122" s="117"/>
      <c r="W122" s="117"/>
      <c r="X122" s="117"/>
      <c r="Y122" s="117"/>
      <c r="Z122" s="117"/>
      <c r="AA122" s="117"/>
    </row>
    <row r="123" spans="1:27" s="21" customFormat="1" ht="11.25" customHeight="1" x14ac:dyDescent="0.2">
      <c r="K123" s="115"/>
      <c r="L123" s="117"/>
      <c r="M123" s="117"/>
      <c r="N123" s="117"/>
      <c r="O123" s="117"/>
      <c r="P123" s="117"/>
      <c r="Q123" s="117"/>
      <c r="R123" s="117"/>
      <c r="S123" s="117"/>
      <c r="T123" s="117"/>
      <c r="U123" s="117"/>
      <c r="V123" s="117"/>
      <c r="W123" s="117"/>
      <c r="X123" s="117"/>
      <c r="Y123" s="117"/>
      <c r="Z123" s="117"/>
      <c r="AA123" s="117"/>
    </row>
    <row r="124" spans="1:27" s="21" customFormat="1" ht="13.15" customHeight="1" x14ac:dyDescent="0.2">
      <c r="A124" s="452" t="s">
        <v>334</v>
      </c>
      <c r="B124" s="453"/>
      <c r="C124" s="453"/>
      <c r="D124" s="453"/>
      <c r="E124" s="453"/>
      <c r="F124" s="453"/>
      <c r="G124" s="453"/>
      <c r="H124" s="453"/>
      <c r="I124" s="453"/>
      <c r="J124" s="454"/>
      <c r="K124" s="214"/>
      <c r="L124" s="117"/>
      <c r="M124" s="117"/>
      <c r="N124" s="117"/>
      <c r="O124" s="117"/>
      <c r="P124" s="117"/>
      <c r="Q124" s="117"/>
      <c r="R124" s="117"/>
      <c r="S124" s="117"/>
      <c r="T124" s="117"/>
      <c r="U124" s="117"/>
      <c r="V124" s="117"/>
      <c r="W124" s="117"/>
      <c r="X124" s="117"/>
      <c r="Y124" s="117"/>
      <c r="Z124" s="117"/>
      <c r="AA124" s="117"/>
    </row>
    <row r="125" spans="1:27" s="21" customFormat="1" ht="13.15" customHeight="1" x14ac:dyDescent="0.2">
      <c r="A125" s="205"/>
      <c r="B125" s="212"/>
      <c r="C125" s="212"/>
      <c r="D125" s="212"/>
      <c r="E125" s="212"/>
      <c r="F125" s="212"/>
      <c r="G125" s="212"/>
      <c r="H125" s="212"/>
      <c r="I125" s="212"/>
      <c r="J125" s="209"/>
      <c r="K125" s="210"/>
      <c r="L125" s="117"/>
      <c r="M125" s="117"/>
      <c r="N125" s="117"/>
      <c r="O125" s="117"/>
      <c r="P125" s="117"/>
      <c r="Q125" s="117"/>
      <c r="R125" s="117"/>
      <c r="S125" s="117"/>
      <c r="T125" s="117"/>
      <c r="U125" s="117"/>
      <c r="V125" s="117"/>
      <c r="W125" s="117"/>
      <c r="X125" s="117"/>
      <c r="Y125" s="117"/>
      <c r="Z125" s="117"/>
      <c r="AA125" s="117"/>
    </row>
    <row r="126" spans="1:27" s="21" customFormat="1" ht="13.15" customHeight="1" x14ac:dyDescent="0.2">
      <c r="A126" s="205"/>
      <c r="B126" s="212"/>
      <c r="C126" s="212"/>
      <c r="D126" s="212"/>
      <c r="E126" s="212"/>
      <c r="F126" s="212"/>
      <c r="G126" s="212"/>
      <c r="H126" s="212"/>
      <c r="I126" s="212"/>
      <c r="J126" s="209"/>
      <c r="K126" s="210"/>
      <c r="L126" s="117"/>
      <c r="M126" s="117"/>
      <c r="N126" s="117"/>
      <c r="O126" s="117"/>
      <c r="P126" s="117"/>
      <c r="Q126" s="117"/>
      <c r="R126" s="117"/>
      <c r="S126" s="117"/>
      <c r="T126" s="117"/>
      <c r="U126" s="117"/>
      <c r="V126" s="117"/>
      <c r="W126" s="117"/>
      <c r="X126" s="117"/>
      <c r="Y126" s="117"/>
      <c r="Z126" s="117"/>
      <c r="AA126" s="117"/>
    </row>
    <row r="127" spans="1:27" s="21" customFormat="1" ht="13.15" customHeight="1" x14ac:dyDescent="0.2">
      <c r="A127" s="110" t="s">
        <v>335</v>
      </c>
      <c r="B127" s="49"/>
      <c r="C127" s="49"/>
      <c r="D127" s="49"/>
      <c r="E127" s="49"/>
      <c r="F127" s="49"/>
      <c r="G127" s="49"/>
      <c r="H127" s="49"/>
      <c r="I127" s="49"/>
      <c r="J127" s="61"/>
      <c r="K127" s="195"/>
      <c r="L127" s="113" t="s">
        <v>336</v>
      </c>
      <c r="M127" s="114"/>
      <c r="N127" s="114"/>
      <c r="O127" s="114"/>
      <c r="P127" s="114"/>
      <c r="Q127" s="114"/>
      <c r="R127" s="114"/>
      <c r="S127" s="114"/>
      <c r="T127" s="114"/>
      <c r="U127" s="114"/>
      <c r="V127" s="114"/>
      <c r="W127" s="114"/>
      <c r="X127" s="114"/>
      <c r="Y127" s="114"/>
      <c r="Z127" s="117"/>
      <c r="AA127" s="117"/>
    </row>
    <row r="128" spans="1:27" s="21" customFormat="1" ht="13.15" customHeight="1" x14ac:dyDescent="0.2">
      <c r="A128" s="51"/>
      <c r="B128" s="49"/>
      <c r="C128" s="49"/>
      <c r="D128" s="49"/>
      <c r="E128" s="49"/>
      <c r="F128" s="49"/>
      <c r="G128" s="49"/>
      <c r="H128" s="49"/>
      <c r="I128" s="49"/>
      <c r="J128" s="209"/>
      <c r="K128" s="210"/>
      <c r="L128" s="117"/>
      <c r="M128" s="117"/>
      <c r="N128" s="117"/>
      <c r="O128" s="117"/>
      <c r="P128" s="117"/>
      <c r="Q128" s="117"/>
      <c r="R128" s="117"/>
      <c r="S128" s="117"/>
      <c r="T128" s="117"/>
      <c r="U128" s="117"/>
      <c r="V128" s="117"/>
      <c r="W128" s="117"/>
      <c r="X128" s="117"/>
      <c r="Y128" s="117"/>
      <c r="Z128" s="117"/>
      <c r="AA128" s="117"/>
    </row>
    <row r="129" spans="1:27" s="21" customFormat="1" ht="13.15" customHeight="1" x14ac:dyDescent="0.2">
      <c r="A129" s="51"/>
      <c r="B129" s="49"/>
      <c r="C129" s="49"/>
      <c r="D129" s="49"/>
      <c r="E129" s="49"/>
      <c r="F129" s="49"/>
      <c r="G129" s="49"/>
      <c r="H129" s="49"/>
      <c r="I129" s="49"/>
      <c r="J129" s="209"/>
      <c r="K129" s="210"/>
      <c r="L129" s="117"/>
      <c r="M129" s="117"/>
      <c r="N129" s="117"/>
      <c r="O129" s="117"/>
      <c r="P129" s="117"/>
      <c r="Q129" s="117"/>
      <c r="R129" s="117"/>
      <c r="S129" s="117"/>
      <c r="T129" s="117"/>
      <c r="U129" s="117"/>
      <c r="V129" s="117"/>
      <c r="W129" s="117"/>
      <c r="X129" s="117"/>
      <c r="Y129" s="117"/>
      <c r="Z129" s="117"/>
      <c r="AA129" s="117"/>
    </row>
    <row r="130" spans="1:27" s="21" customFormat="1" ht="13.15" customHeight="1" x14ac:dyDescent="0.2">
      <c r="A130" s="51" t="s">
        <v>337</v>
      </c>
      <c r="B130" s="49"/>
      <c r="C130" s="49"/>
      <c r="D130" s="49"/>
      <c r="E130" s="49"/>
      <c r="F130" s="49"/>
      <c r="G130" s="49"/>
      <c r="H130" s="49"/>
      <c r="I130" s="49"/>
      <c r="J130" s="61"/>
      <c r="K130" s="195"/>
      <c r="L130" s="113" t="s">
        <v>338</v>
      </c>
      <c r="M130" s="114"/>
      <c r="N130" s="114"/>
      <c r="O130" s="114"/>
      <c r="P130" s="114"/>
      <c r="Q130" s="114"/>
      <c r="R130" s="114"/>
      <c r="S130" s="114"/>
      <c r="T130" s="114"/>
      <c r="U130" s="114"/>
      <c r="V130" s="114"/>
      <c r="W130" s="114"/>
      <c r="X130" s="114"/>
      <c r="Y130" s="114"/>
      <c r="Z130" s="117"/>
      <c r="AA130" s="117"/>
    </row>
    <row r="131" spans="1:27" s="21" customFormat="1" ht="13.15" customHeight="1" x14ac:dyDescent="0.2">
      <c r="A131" s="51"/>
      <c r="B131" s="49"/>
      <c r="C131" s="49"/>
      <c r="D131" s="49"/>
      <c r="E131" s="49"/>
      <c r="F131" s="49"/>
      <c r="G131" s="49"/>
      <c r="H131" s="49"/>
      <c r="I131" s="49"/>
      <c r="J131" s="209"/>
      <c r="K131" s="210"/>
      <c r="L131" s="117"/>
      <c r="M131" s="117"/>
      <c r="N131" s="117"/>
      <c r="O131" s="117"/>
      <c r="P131" s="117"/>
      <c r="Q131" s="117"/>
      <c r="R131" s="117"/>
      <c r="S131" s="117"/>
      <c r="T131" s="117"/>
      <c r="U131" s="117"/>
      <c r="V131" s="117"/>
      <c r="W131" s="117"/>
      <c r="X131" s="117"/>
      <c r="Y131" s="117"/>
      <c r="Z131" s="117"/>
      <c r="AA131" s="117"/>
    </row>
    <row r="132" spans="1:27" s="21" customFormat="1" ht="13.15" customHeight="1" x14ac:dyDescent="0.2">
      <c r="A132" s="52"/>
      <c r="B132" s="53"/>
      <c r="C132" s="53"/>
      <c r="D132" s="53"/>
      <c r="E132" s="53"/>
      <c r="F132" s="53"/>
      <c r="G132" s="53"/>
      <c r="H132" s="53"/>
      <c r="I132" s="53"/>
      <c r="J132" s="211"/>
      <c r="K132" s="210"/>
      <c r="L132" s="117"/>
      <c r="M132" s="117"/>
      <c r="N132" s="117"/>
      <c r="O132" s="117"/>
      <c r="P132" s="117"/>
      <c r="Q132" s="117"/>
      <c r="R132" s="117"/>
      <c r="S132" s="117"/>
      <c r="T132" s="117"/>
      <c r="U132" s="117"/>
      <c r="V132" s="117"/>
      <c r="W132" s="117"/>
      <c r="X132" s="117"/>
      <c r="Y132" s="117"/>
      <c r="Z132" s="117"/>
      <c r="AA132" s="117"/>
    </row>
    <row r="133" spans="1:27" x14ac:dyDescent="0.2">
      <c r="L133" s="117"/>
      <c r="M133" s="117"/>
      <c r="N133" s="117"/>
      <c r="O133" s="117"/>
      <c r="P133" s="117"/>
      <c r="Q133" s="117"/>
      <c r="R133" s="117"/>
      <c r="S133" s="117"/>
      <c r="T133" s="117"/>
      <c r="U133" s="117"/>
      <c r="V133" s="117"/>
      <c r="W133" s="117"/>
      <c r="X133" s="117"/>
      <c r="Y133" s="117"/>
    </row>
    <row r="134" spans="1:27" x14ac:dyDescent="0.2">
      <c r="L134" s="117"/>
      <c r="M134" s="117"/>
      <c r="N134" s="117"/>
      <c r="O134" s="117"/>
      <c r="P134" s="117"/>
      <c r="Q134" s="117"/>
      <c r="R134" s="117"/>
      <c r="S134" s="117"/>
      <c r="T134" s="117"/>
      <c r="U134" s="117"/>
      <c r="V134" s="117"/>
      <c r="W134" s="117"/>
      <c r="X134" s="117"/>
      <c r="Y134" s="117"/>
    </row>
    <row r="135" spans="1:27" x14ac:dyDescent="0.2">
      <c r="L135" s="117"/>
      <c r="M135" s="117"/>
      <c r="N135" s="117"/>
      <c r="O135" s="117"/>
      <c r="P135" s="117"/>
      <c r="Q135" s="117"/>
      <c r="R135" s="117"/>
      <c r="S135" s="117"/>
      <c r="T135" s="117"/>
      <c r="U135" s="117"/>
      <c r="V135" s="117"/>
      <c r="W135" s="117"/>
      <c r="X135" s="117"/>
      <c r="Y135" s="117"/>
    </row>
    <row r="136" spans="1:27" x14ac:dyDescent="0.2">
      <c r="L136" s="117"/>
      <c r="M136" s="117"/>
      <c r="N136" s="117"/>
      <c r="O136" s="117"/>
      <c r="P136" s="117"/>
      <c r="Q136" s="117"/>
      <c r="R136" s="117"/>
      <c r="S136" s="117"/>
      <c r="T136" s="117"/>
      <c r="U136" s="117"/>
      <c r="V136" s="117"/>
      <c r="W136" s="117"/>
      <c r="X136" s="117"/>
      <c r="Y136" s="117"/>
    </row>
    <row r="137" spans="1:27" x14ac:dyDescent="0.2">
      <c r="L137" s="117"/>
      <c r="M137" s="117"/>
      <c r="N137" s="117"/>
      <c r="O137" s="117"/>
      <c r="P137" s="117"/>
      <c r="Q137" s="117"/>
      <c r="R137" s="117"/>
      <c r="S137" s="117"/>
      <c r="T137" s="117"/>
      <c r="U137" s="117"/>
      <c r="V137" s="117"/>
      <c r="W137" s="117"/>
      <c r="X137" s="117"/>
      <c r="Y137" s="117"/>
    </row>
    <row r="138" spans="1:27" x14ac:dyDescent="0.2">
      <c r="L138" s="117"/>
      <c r="M138" s="117"/>
      <c r="N138" s="117"/>
      <c r="O138" s="117"/>
      <c r="P138" s="117"/>
      <c r="Q138" s="117"/>
      <c r="R138" s="117"/>
      <c r="S138" s="117"/>
      <c r="T138" s="117"/>
      <c r="U138" s="117"/>
      <c r="V138" s="117"/>
      <c r="W138" s="117"/>
      <c r="X138" s="117"/>
      <c r="Y138" s="117"/>
    </row>
    <row r="139" spans="1:27" x14ac:dyDescent="0.2">
      <c r="L139" s="117"/>
      <c r="M139" s="117"/>
      <c r="N139" s="117"/>
      <c r="O139" s="117"/>
      <c r="P139" s="117"/>
      <c r="Q139" s="117"/>
      <c r="R139" s="117"/>
      <c r="S139" s="117"/>
      <c r="T139" s="117"/>
      <c r="U139" s="117"/>
      <c r="V139" s="117"/>
      <c r="W139" s="117"/>
      <c r="X139" s="117"/>
      <c r="Y139" s="117"/>
    </row>
    <row r="140" spans="1:27" x14ac:dyDescent="0.2">
      <c r="L140" s="117"/>
      <c r="M140" s="117"/>
      <c r="N140" s="117"/>
      <c r="O140" s="117"/>
      <c r="P140" s="117"/>
      <c r="Q140" s="117"/>
      <c r="R140" s="117"/>
      <c r="S140" s="117"/>
      <c r="T140" s="117"/>
      <c r="U140" s="117"/>
      <c r="V140" s="117"/>
      <c r="W140" s="117"/>
      <c r="X140" s="117"/>
      <c r="Y140" s="117"/>
    </row>
    <row r="141" spans="1:27" x14ac:dyDescent="0.2">
      <c r="L141" s="117"/>
      <c r="M141" s="117"/>
      <c r="N141" s="117"/>
      <c r="O141" s="117"/>
      <c r="P141" s="117"/>
      <c r="Q141" s="117"/>
      <c r="R141" s="117"/>
      <c r="S141" s="117"/>
      <c r="T141" s="117"/>
      <c r="U141" s="117"/>
      <c r="V141" s="117"/>
      <c r="W141" s="117"/>
      <c r="X141" s="117"/>
      <c r="Y141" s="117"/>
    </row>
    <row r="142" spans="1:27" x14ac:dyDescent="0.2">
      <c r="L142" s="117"/>
      <c r="M142" s="117"/>
      <c r="N142" s="117"/>
      <c r="O142" s="117"/>
      <c r="P142" s="117"/>
      <c r="Q142" s="117"/>
      <c r="R142" s="117"/>
      <c r="S142" s="117"/>
      <c r="T142" s="117"/>
      <c r="U142" s="117"/>
      <c r="V142" s="117"/>
      <c r="W142" s="117"/>
      <c r="X142" s="117"/>
      <c r="Y142" s="117"/>
    </row>
    <row r="143" spans="1:27" x14ac:dyDescent="0.2">
      <c r="L143" s="117"/>
      <c r="M143" s="117"/>
      <c r="N143" s="117"/>
      <c r="O143" s="117"/>
      <c r="P143" s="117"/>
      <c r="Q143" s="117"/>
      <c r="R143" s="117"/>
      <c r="S143" s="117"/>
      <c r="T143" s="117"/>
      <c r="U143" s="117"/>
      <c r="V143" s="117"/>
      <c r="W143" s="117"/>
      <c r="X143" s="117"/>
      <c r="Y143" s="117"/>
    </row>
    <row r="144" spans="1:27" x14ac:dyDescent="0.2">
      <c r="L144" s="117"/>
      <c r="M144" s="117"/>
      <c r="N144" s="117"/>
      <c r="O144" s="117"/>
      <c r="P144" s="117"/>
      <c r="Q144" s="117"/>
      <c r="R144" s="117"/>
      <c r="S144" s="117"/>
      <c r="T144" s="117"/>
      <c r="U144" s="117"/>
      <c r="V144" s="117"/>
      <c r="W144" s="117"/>
      <c r="X144" s="117"/>
      <c r="Y144" s="117"/>
    </row>
    <row r="145" spans="12:25" x14ac:dyDescent="0.2">
      <c r="L145" s="117"/>
      <c r="M145" s="117"/>
      <c r="N145" s="117"/>
      <c r="O145" s="117"/>
      <c r="P145" s="117"/>
      <c r="Q145" s="117"/>
      <c r="R145" s="117"/>
      <c r="S145" s="117"/>
      <c r="T145" s="117"/>
      <c r="U145" s="117"/>
      <c r="V145" s="117"/>
      <c r="W145" s="117"/>
      <c r="X145" s="117"/>
      <c r="Y145" s="117"/>
    </row>
    <row r="146" spans="12:25" x14ac:dyDescent="0.2">
      <c r="L146" s="117"/>
      <c r="M146" s="117"/>
      <c r="N146" s="117"/>
      <c r="O146" s="117"/>
      <c r="P146" s="117"/>
      <c r="Q146" s="117"/>
      <c r="R146" s="117"/>
      <c r="S146" s="117"/>
      <c r="T146" s="117"/>
      <c r="U146" s="117"/>
      <c r="V146" s="117"/>
      <c r="W146" s="117"/>
      <c r="X146" s="117"/>
      <c r="Y146" s="117"/>
    </row>
    <row r="147" spans="12:25" x14ac:dyDescent="0.2">
      <c r="L147" s="117"/>
      <c r="M147" s="117"/>
      <c r="N147" s="117"/>
      <c r="O147" s="117"/>
      <c r="P147" s="117"/>
      <c r="Q147" s="117"/>
      <c r="R147" s="117"/>
      <c r="S147" s="117"/>
      <c r="T147" s="117"/>
      <c r="U147" s="117"/>
      <c r="V147" s="117"/>
      <c r="W147" s="117"/>
      <c r="X147" s="117"/>
      <c r="Y147" s="117"/>
    </row>
    <row r="148" spans="12:25" x14ac:dyDescent="0.2">
      <c r="L148" s="117"/>
      <c r="M148" s="117"/>
      <c r="N148" s="117"/>
      <c r="O148" s="117"/>
      <c r="P148" s="117"/>
      <c r="Q148" s="117"/>
      <c r="R148" s="117"/>
      <c r="S148" s="117"/>
      <c r="T148" s="117"/>
      <c r="U148" s="117"/>
      <c r="V148" s="117"/>
      <c r="W148" s="117"/>
      <c r="X148" s="117"/>
      <c r="Y148" s="117"/>
    </row>
    <row r="149" spans="12:25" x14ac:dyDescent="0.2">
      <c r="L149" s="117"/>
      <c r="M149" s="117"/>
      <c r="N149" s="117"/>
      <c r="O149" s="117"/>
      <c r="P149" s="117"/>
      <c r="Q149" s="117"/>
      <c r="R149" s="117"/>
      <c r="S149" s="117"/>
      <c r="T149" s="117"/>
      <c r="U149" s="117"/>
      <c r="V149" s="117"/>
      <c r="W149" s="117"/>
      <c r="X149" s="117"/>
      <c r="Y149" s="117"/>
    </row>
    <row r="150" spans="12:25" x14ac:dyDescent="0.2">
      <c r="L150" s="117"/>
      <c r="M150" s="117"/>
      <c r="N150" s="117"/>
      <c r="O150" s="117"/>
      <c r="P150" s="117"/>
      <c r="Q150" s="117"/>
      <c r="R150" s="117"/>
      <c r="S150" s="117"/>
      <c r="T150" s="117"/>
      <c r="U150" s="117"/>
      <c r="V150" s="117"/>
      <c r="W150" s="117"/>
      <c r="X150" s="117"/>
      <c r="Y150" s="117"/>
    </row>
    <row r="151" spans="12:25" x14ac:dyDescent="0.2">
      <c r="L151" s="117"/>
      <c r="M151" s="117"/>
      <c r="N151" s="117"/>
      <c r="O151" s="117"/>
      <c r="P151" s="117"/>
      <c r="Q151" s="117"/>
      <c r="R151" s="117"/>
      <c r="S151" s="117"/>
      <c r="T151" s="117"/>
      <c r="U151" s="117"/>
      <c r="V151" s="117"/>
      <c r="W151" s="117"/>
      <c r="X151" s="117"/>
      <c r="Y151" s="117"/>
    </row>
    <row r="152" spans="12:25" x14ac:dyDescent="0.2">
      <c r="L152" s="117"/>
      <c r="M152" s="117"/>
      <c r="N152" s="117"/>
      <c r="O152" s="117"/>
      <c r="P152" s="117"/>
      <c r="Q152" s="117"/>
      <c r="R152" s="117"/>
      <c r="S152" s="117"/>
      <c r="T152" s="117"/>
      <c r="U152" s="117"/>
      <c r="V152" s="117"/>
      <c r="W152" s="117"/>
      <c r="X152" s="117"/>
      <c r="Y152" s="117"/>
    </row>
    <row r="153" spans="12:25" x14ac:dyDescent="0.2">
      <c r="L153" s="117"/>
      <c r="M153" s="117"/>
      <c r="N153" s="117"/>
      <c r="O153" s="117"/>
      <c r="P153" s="117"/>
      <c r="Q153" s="117"/>
      <c r="R153" s="117"/>
      <c r="S153" s="117"/>
      <c r="T153" s="117"/>
      <c r="U153" s="117"/>
      <c r="V153" s="117"/>
      <c r="W153" s="117"/>
      <c r="X153" s="117"/>
      <c r="Y153" s="117"/>
    </row>
    <row r="154" spans="12:25" x14ac:dyDescent="0.2">
      <c r="L154" s="117"/>
      <c r="M154" s="117"/>
      <c r="N154" s="117"/>
      <c r="O154" s="117"/>
      <c r="P154" s="117"/>
      <c r="Q154" s="117"/>
      <c r="R154" s="117"/>
      <c r="S154" s="117"/>
      <c r="T154" s="117"/>
      <c r="U154" s="117"/>
      <c r="V154" s="117"/>
      <c r="W154" s="117"/>
      <c r="X154" s="117"/>
      <c r="Y154" s="117"/>
    </row>
    <row r="155" spans="12:25" x14ac:dyDescent="0.2">
      <c r="L155" s="117"/>
      <c r="M155" s="117"/>
      <c r="N155" s="117"/>
      <c r="O155" s="117"/>
      <c r="P155" s="117"/>
      <c r="Q155" s="117"/>
      <c r="R155" s="117"/>
      <c r="S155" s="117"/>
      <c r="T155" s="117"/>
      <c r="U155" s="117"/>
      <c r="V155" s="117"/>
      <c r="W155" s="117"/>
      <c r="X155" s="117"/>
      <c r="Y155" s="117"/>
    </row>
    <row r="156" spans="12:25" x14ac:dyDescent="0.2">
      <c r="L156" s="117"/>
      <c r="M156" s="117"/>
      <c r="N156" s="117"/>
      <c r="O156" s="117"/>
      <c r="P156" s="117"/>
      <c r="Q156" s="117"/>
      <c r="R156" s="117"/>
      <c r="S156" s="117"/>
      <c r="T156" s="117"/>
      <c r="U156" s="117"/>
      <c r="V156" s="117"/>
      <c r="W156" s="117"/>
      <c r="X156" s="117"/>
      <c r="Y156" s="117"/>
    </row>
    <row r="157" spans="12:25" x14ac:dyDescent="0.2">
      <c r="L157" s="117"/>
      <c r="M157" s="117"/>
      <c r="N157" s="117"/>
      <c r="O157" s="117"/>
      <c r="P157" s="117"/>
      <c r="Q157" s="117"/>
      <c r="R157" s="117"/>
      <c r="S157" s="117"/>
      <c r="T157" s="117"/>
      <c r="U157" s="117"/>
      <c r="V157" s="117"/>
      <c r="W157" s="117"/>
      <c r="X157" s="117"/>
      <c r="Y157" s="117"/>
    </row>
    <row r="158" spans="12:25" x14ac:dyDescent="0.2">
      <c r="L158" s="117"/>
      <c r="M158" s="117"/>
      <c r="N158" s="117"/>
      <c r="O158" s="117"/>
      <c r="P158" s="117"/>
      <c r="Q158" s="117"/>
      <c r="R158" s="117"/>
      <c r="S158" s="117"/>
      <c r="T158" s="117"/>
      <c r="U158" s="117"/>
      <c r="V158" s="117"/>
      <c r="W158" s="117"/>
      <c r="X158" s="117"/>
      <c r="Y158" s="117"/>
    </row>
    <row r="159" spans="12:25" x14ac:dyDescent="0.2">
      <c r="L159" s="117"/>
      <c r="M159" s="117"/>
      <c r="N159" s="117"/>
      <c r="O159" s="117"/>
      <c r="P159" s="117"/>
      <c r="Q159" s="117"/>
      <c r="R159" s="117"/>
      <c r="S159" s="117"/>
      <c r="T159" s="117"/>
      <c r="U159" s="117"/>
      <c r="V159" s="117"/>
      <c r="W159" s="117"/>
      <c r="X159" s="117"/>
      <c r="Y159" s="117"/>
    </row>
    <row r="160" spans="12:25" x14ac:dyDescent="0.2">
      <c r="L160" s="117"/>
      <c r="M160" s="117"/>
      <c r="N160" s="117"/>
      <c r="O160" s="117"/>
      <c r="P160" s="117"/>
      <c r="Q160" s="117"/>
      <c r="R160" s="117"/>
      <c r="S160" s="117"/>
      <c r="T160" s="117"/>
      <c r="U160" s="117"/>
      <c r="V160" s="117"/>
      <c r="W160" s="117"/>
      <c r="X160" s="117"/>
      <c r="Y160" s="117"/>
    </row>
    <row r="161" spans="12:25" x14ac:dyDescent="0.2">
      <c r="L161" s="117"/>
      <c r="M161" s="117"/>
      <c r="N161" s="117"/>
      <c r="O161" s="117"/>
      <c r="P161" s="117"/>
      <c r="Q161" s="117"/>
      <c r="R161" s="117"/>
      <c r="S161" s="117"/>
      <c r="T161" s="117"/>
      <c r="U161" s="117"/>
      <c r="V161" s="117"/>
      <c r="W161" s="117"/>
      <c r="X161" s="117"/>
      <c r="Y161" s="117"/>
    </row>
    <row r="162" spans="12:25" x14ac:dyDescent="0.2">
      <c r="L162" s="117"/>
      <c r="M162" s="117"/>
      <c r="N162" s="117"/>
      <c r="O162" s="117"/>
      <c r="P162" s="117"/>
      <c r="Q162" s="117"/>
      <c r="R162" s="117"/>
      <c r="S162" s="117"/>
      <c r="T162" s="117"/>
      <c r="U162" s="117"/>
      <c r="V162" s="117"/>
      <c r="W162" s="117"/>
      <c r="X162" s="117"/>
      <c r="Y162" s="117"/>
    </row>
    <row r="163" spans="12:25" x14ac:dyDescent="0.2">
      <c r="L163" s="117"/>
      <c r="M163" s="117"/>
      <c r="N163" s="117"/>
      <c r="O163" s="117"/>
      <c r="P163" s="117"/>
      <c r="Q163" s="117"/>
      <c r="R163" s="117"/>
      <c r="S163" s="117"/>
      <c r="T163" s="117"/>
      <c r="U163" s="117"/>
      <c r="V163" s="117"/>
      <c r="W163" s="117"/>
      <c r="X163" s="117"/>
      <c r="Y163" s="117"/>
    </row>
    <row r="164" spans="12:25" x14ac:dyDescent="0.2">
      <c r="L164" s="117"/>
      <c r="M164" s="117"/>
      <c r="N164" s="117"/>
      <c r="O164" s="117"/>
      <c r="P164" s="117"/>
      <c r="Q164" s="117"/>
      <c r="R164" s="117"/>
      <c r="S164" s="117"/>
      <c r="T164" s="117"/>
      <c r="U164" s="117"/>
      <c r="V164" s="117"/>
      <c r="W164" s="117"/>
      <c r="X164" s="117"/>
      <c r="Y164" s="117"/>
    </row>
    <row r="165" spans="12:25" x14ac:dyDescent="0.2">
      <c r="L165" s="117"/>
      <c r="M165" s="117"/>
      <c r="N165" s="117"/>
      <c r="O165" s="117"/>
      <c r="P165" s="117"/>
      <c r="Q165" s="117"/>
      <c r="R165" s="117"/>
      <c r="S165" s="117"/>
      <c r="T165" s="117"/>
      <c r="U165" s="117"/>
      <c r="V165" s="117"/>
      <c r="W165" s="117"/>
      <c r="X165" s="117"/>
      <c r="Y165" s="117"/>
    </row>
    <row r="166" spans="12:25" x14ac:dyDescent="0.2">
      <c r="L166" s="117"/>
      <c r="M166" s="117"/>
      <c r="N166" s="117"/>
      <c r="O166" s="117"/>
      <c r="P166" s="117"/>
      <c r="Q166" s="117"/>
      <c r="R166" s="117"/>
      <c r="S166" s="117"/>
      <c r="T166" s="117"/>
      <c r="U166" s="117"/>
      <c r="V166" s="117"/>
      <c r="W166" s="117"/>
      <c r="X166" s="117"/>
      <c r="Y166" s="117"/>
    </row>
    <row r="167" spans="12:25" x14ac:dyDescent="0.2">
      <c r="L167" s="117"/>
      <c r="M167" s="117"/>
      <c r="N167" s="117"/>
      <c r="O167" s="117"/>
      <c r="P167" s="117"/>
      <c r="Q167" s="117"/>
      <c r="R167" s="117"/>
      <c r="S167" s="117"/>
      <c r="T167" s="117"/>
      <c r="U167" s="117"/>
      <c r="V167" s="117"/>
      <c r="W167" s="117"/>
      <c r="X167" s="117"/>
      <c r="Y167" s="117"/>
    </row>
    <row r="168" spans="12:25" x14ac:dyDescent="0.2">
      <c r="L168" s="117"/>
      <c r="M168" s="117"/>
      <c r="N168" s="117"/>
      <c r="O168" s="117"/>
      <c r="P168" s="117"/>
      <c r="Q168" s="117"/>
      <c r="R168" s="117"/>
      <c r="S168" s="117"/>
      <c r="T168" s="117"/>
      <c r="U168" s="117"/>
      <c r="V168" s="117"/>
      <c r="W168" s="117"/>
      <c r="X168" s="117"/>
      <c r="Y168" s="117"/>
    </row>
    <row r="169" spans="12:25" x14ac:dyDescent="0.2">
      <c r="L169" s="117"/>
      <c r="M169" s="117"/>
      <c r="N169" s="117"/>
      <c r="O169" s="117"/>
      <c r="P169" s="117"/>
      <c r="Q169" s="117"/>
      <c r="R169" s="117"/>
      <c r="S169" s="117"/>
      <c r="T169" s="117"/>
      <c r="U169" s="117"/>
      <c r="V169" s="117"/>
      <c r="W169" s="117"/>
      <c r="X169" s="117"/>
      <c r="Y169" s="117"/>
    </row>
    <row r="170" spans="12:25" x14ac:dyDescent="0.2">
      <c r="L170" s="117"/>
      <c r="M170" s="117"/>
      <c r="N170" s="117"/>
      <c r="O170" s="117"/>
      <c r="P170" s="117"/>
      <c r="Q170" s="117"/>
      <c r="R170" s="117"/>
      <c r="S170" s="117"/>
      <c r="T170" s="117"/>
      <c r="U170" s="117"/>
      <c r="V170" s="117"/>
      <c r="W170" s="117"/>
      <c r="X170" s="117"/>
      <c r="Y170" s="117"/>
    </row>
    <row r="171" spans="12:25" x14ac:dyDescent="0.2">
      <c r="L171" s="117"/>
      <c r="M171" s="117"/>
      <c r="N171" s="117"/>
      <c r="O171" s="117"/>
      <c r="P171" s="117"/>
      <c r="Q171" s="117"/>
      <c r="R171" s="117"/>
      <c r="S171" s="117"/>
      <c r="T171" s="117"/>
      <c r="U171" s="117"/>
      <c r="V171" s="117"/>
      <c r="W171" s="117"/>
      <c r="X171" s="117"/>
      <c r="Y171" s="117"/>
    </row>
    <row r="172" spans="12:25" x14ac:dyDescent="0.2">
      <c r="L172" s="117"/>
      <c r="M172" s="117"/>
      <c r="N172" s="117"/>
      <c r="O172" s="117"/>
      <c r="P172" s="117"/>
      <c r="Q172" s="117"/>
      <c r="R172" s="117"/>
      <c r="S172" s="117"/>
      <c r="T172" s="117"/>
      <c r="U172" s="117"/>
      <c r="V172" s="117"/>
      <c r="W172" s="117"/>
      <c r="X172" s="117"/>
      <c r="Y172" s="117"/>
    </row>
    <row r="173" spans="12:25" x14ac:dyDescent="0.2">
      <c r="L173" s="117"/>
      <c r="M173" s="117"/>
      <c r="N173" s="117"/>
      <c r="O173" s="117"/>
      <c r="P173" s="117"/>
      <c r="Q173" s="117"/>
      <c r="R173" s="117"/>
      <c r="S173" s="117"/>
      <c r="T173" s="117"/>
      <c r="U173" s="117"/>
      <c r="V173" s="117"/>
      <c r="W173" s="117"/>
      <c r="X173" s="117"/>
      <c r="Y173" s="117"/>
    </row>
    <row r="174" spans="12:25" x14ac:dyDescent="0.2">
      <c r="L174" s="117"/>
      <c r="M174" s="117"/>
      <c r="N174" s="117"/>
      <c r="O174" s="117"/>
      <c r="P174" s="117"/>
      <c r="Q174" s="117"/>
      <c r="R174" s="117"/>
      <c r="S174" s="117"/>
      <c r="T174" s="117"/>
      <c r="U174" s="117"/>
      <c r="V174" s="117"/>
      <c r="W174" s="117"/>
      <c r="X174" s="117"/>
      <c r="Y174" s="117"/>
    </row>
    <row r="175" spans="12:25" x14ac:dyDescent="0.2">
      <c r="L175" s="117"/>
      <c r="M175" s="117"/>
      <c r="N175" s="117"/>
      <c r="O175" s="117"/>
      <c r="P175" s="117"/>
      <c r="Q175" s="117"/>
      <c r="R175" s="117"/>
      <c r="S175" s="117"/>
      <c r="T175" s="117"/>
      <c r="U175" s="117"/>
      <c r="V175" s="117"/>
      <c r="W175" s="117"/>
      <c r="X175" s="117"/>
      <c r="Y175" s="117"/>
    </row>
    <row r="176" spans="12:25" x14ac:dyDescent="0.2">
      <c r="L176" s="117"/>
      <c r="M176" s="117"/>
      <c r="N176" s="117"/>
      <c r="O176" s="117"/>
      <c r="P176" s="117"/>
      <c r="Q176" s="117"/>
      <c r="R176" s="117"/>
      <c r="S176" s="117"/>
      <c r="T176" s="117"/>
      <c r="U176" s="117"/>
      <c r="V176" s="117"/>
      <c r="W176" s="117"/>
      <c r="X176" s="117"/>
      <c r="Y176" s="117"/>
    </row>
    <row r="177" spans="12:25" x14ac:dyDescent="0.2">
      <c r="L177" s="117"/>
      <c r="M177" s="117"/>
      <c r="N177" s="117"/>
      <c r="O177" s="117"/>
      <c r="P177" s="117"/>
      <c r="Q177" s="117"/>
      <c r="R177" s="117"/>
      <c r="S177" s="117"/>
      <c r="T177" s="117"/>
      <c r="U177" s="117"/>
      <c r="V177" s="117"/>
      <c r="W177" s="117"/>
      <c r="X177" s="117"/>
      <c r="Y177" s="117"/>
    </row>
    <row r="178" spans="12:25" x14ac:dyDescent="0.2">
      <c r="L178" s="117"/>
      <c r="M178" s="117"/>
      <c r="N178" s="117"/>
      <c r="O178" s="117"/>
      <c r="P178" s="117"/>
      <c r="Q178" s="117"/>
      <c r="R178" s="117"/>
      <c r="S178" s="117"/>
      <c r="T178" s="117"/>
      <c r="U178" s="117"/>
      <c r="V178" s="117"/>
      <c r="W178" s="117"/>
      <c r="X178" s="117"/>
      <c r="Y178" s="117"/>
    </row>
    <row r="179" spans="12:25" x14ac:dyDescent="0.2">
      <c r="L179" s="117"/>
      <c r="M179" s="117"/>
      <c r="N179" s="117"/>
      <c r="O179" s="117"/>
      <c r="P179" s="117"/>
      <c r="Q179" s="117"/>
      <c r="R179" s="117"/>
      <c r="S179" s="117"/>
      <c r="T179" s="117"/>
      <c r="U179" s="117"/>
      <c r="V179" s="117"/>
      <c r="W179" s="117"/>
      <c r="X179" s="117"/>
      <c r="Y179" s="117"/>
    </row>
    <row r="180" spans="12:25" x14ac:dyDescent="0.2">
      <c r="L180" s="117"/>
      <c r="M180" s="117"/>
      <c r="N180" s="117"/>
      <c r="O180" s="117"/>
      <c r="P180" s="117"/>
      <c r="Q180" s="117"/>
      <c r="R180" s="117"/>
      <c r="S180" s="117"/>
      <c r="T180" s="117"/>
      <c r="U180" s="117"/>
      <c r="V180" s="117"/>
      <c r="W180" s="117"/>
      <c r="X180" s="117"/>
      <c r="Y180" s="117"/>
    </row>
    <row r="181" spans="12:25" x14ac:dyDescent="0.2">
      <c r="L181" s="117"/>
      <c r="M181" s="117"/>
      <c r="N181" s="117"/>
      <c r="O181" s="117"/>
      <c r="P181" s="117"/>
      <c r="Q181" s="117"/>
      <c r="R181" s="117"/>
      <c r="S181" s="117"/>
      <c r="T181" s="117"/>
      <c r="U181" s="117"/>
      <c r="V181" s="117"/>
      <c r="W181" s="117"/>
      <c r="X181" s="117"/>
      <c r="Y181" s="117"/>
    </row>
    <row r="182" spans="12:25" x14ac:dyDescent="0.2">
      <c r="L182" s="117"/>
      <c r="M182" s="117"/>
      <c r="N182" s="117"/>
      <c r="O182" s="117"/>
      <c r="P182" s="117"/>
      <c r="Q182" s="117"/>
      <c r="R182" s="117"/>
      <c r="S182" s="117"/>
      <c r="T182" s="117"/>
      <c r="U182" s="117"/>
      <c r="V182" s="117"/>
      <c r="W182" s="117"/>
      <c r="X182" s="117"/>
      <c r="Y182" s="117"/>
    </row>
    <row r="183" spans="12:25" x14ac:dyDescent="0.2">
      <c r="L183" s="117"/>
      <c r="M183" s="117"/>
      <c r="N183" s="117"/>
      <c r="O183" s="117"/>
      <c r="P183" s="117"/>
      <c r="Q183" s="117"/>
      <c r="R183" s="117"/>
      <c r="S183" s="117"/>
      <c r="T183" s="117"/>
      <c r="U183" s="117"/>
      <c r="V183" s="117"/>
      <c r="W183" s="117"/>
      <c r="X183" s="117"/>
      <c r="Y183" s="117"/>
    </row>
    <row r="184" spans="12:25" x14ac:dyDescent="0.2">
      <c r="L184" s="117"/>
      <c r="M184" s="117"/>
      <c r="N184" s="117"/>
      <c r="O184" s="117"/>
      <c r="P184" s="117"/>
      <c r="Q184" s="117"/>
      <c r="R184" s="117"/>
      <c r="S184" s="117"/>
      <c r="T184" s="117"/>
      <c r="U184" s="117"/>
      <c r="V184" s="117"/>
      <c r="W184" s="117"/>
      <c r="X184" s="117"/>
      <c r="Y184" s="117"/>
    </row>
    <row r="185" spans="12:25" x14ac:dyDescent="0.2">
      <c r="L185" s="117"/>
      <c r="M185" s="117"/>
      <c r="N185" s="117"/>
      <c r="O185" s="117"/>
      <c r="P185" s="117"/>
      <c r="Q185" s="117"/>
      <c r="R185" s="117"/>
      <c r="S185" s="117"/>
      <c r="T185" s="117"/>
      <c r="U185" s="117"/>
      <c r="V185" s="117"/>
      <c r="W185" s="117"/>
      <c r="X185" s="117"/>
      <c r="Y185" s="117"/>
    </row>
    <row r="186" spans="12:25" x14ac:dyDescent="0.2">
      <c r="L186" s="117"/>
      <c r="M186" s="117"/>
      <c r="N186" s="117"/>
      <c r="O186" s="117"/>
      <c r="P186" s="117"/>
      <c r="Q186" s="117"/>
      <c r="R186" s="117"/>
      <c r="S186" s="117"/>
      <c r="T186" s="117"/>
      <c r="U186" s="117"/>
      <c r="V186" s="117"/>
      <c r="W186" s="117"/>
      <c r="X186" s="117"/>
      <c r="Y186" s="117"/>
    </row>
    <row r="187" spans="12:25" x14ac:dyDescent="0.2">
      <c r="L187" s="117"/>
      <c r="M187" s="117"/>
      <c r="N187" s="117"/>
      <c r="O187" s="117"/>
      <c r="P187" s="117"/>
      <c r="Q187" s="117"/>
      <c r="R187" s="117"/>
      <c r="S187" s="117"/>
      <c r="T187" s="117"/>
      <c r="U187" s="117"/>
      <c r="V187" s="117"/>
      <c r="W187" s="117"/>
      <c r="X187" s="117"/>
      <c r="Y187" s="117"/>
    </row>
    <row r="188" spans="12:25" x14ac:dyDescent="0.2">
      <c r="L188" s="117"/>
      <c r="M188" s="117"/>
      <c r="N188" s="117"/>
      <c r="O188" s="117"/>
      <c r="P188" s="117"/>
      <c r="Q188" s="117"/>
      <c r="R188" s="117"/>
      <c r="S188" s="117"/>
      <c r="T188" s="117"/>
      <c r="U188" s="117"/>
      <c r="V188" s="117"/>
      <c r="W188" s="117"/>
      <c r="X188" s="117"/>
      <c r="Y188" s="117"/>
    </row>
  </sheetData>
  <sheetProtection password="EFD5" sheet="1" objects="1" scenarios="1" selectLockedCells="1"/>
  <mergeCells count="10">
    <mergeCell ref="N3:P3"/>
    <mergeCell ref="A9:I9"/>
    <mergeCell ref="A10:J10"/>
    <mergeCell ref="A11:H13"/>
    <mergeCell ref="A17:H18"/>
    <mergeCell ref="A43:J43"/>
    <mergeCell ref="A74:J74"/>
    <mergeCell ref="A98:J98"/>
    <mergeCell ref="A111:J111"/>
    <mergeCell ref="A124:J124"/>
  </mergeCell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2" max="16383" man="1"/>
    <brk id="9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workbookViewId="0">
      <selection activeCell="C57" sqref="C57:H57"/>
    </sheetView>
  </sheetViews>
  <sheetFormatPr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18"/>
      <c r="B1" s="18"/>
      <c r="C1" s="18"/>
      <c r="D1" s="18"/>
      <c r="E1" s="18"/>
      <c r="F1" s="18"/>
      <c r="G1" s="18"/>
      <c r="H1" s="18"/>
      <c r="I1" s="18"/>
      <c r="J1" s="18"/>
    </row>
    <row r="2" spans="1:22" ht="12.75" customHeight="1" x14ac:dyDescent="0.2">
      <c r="A2" s="18"/>
      <c r="B2" s="18"/>
      <c r="C2" s="18"/>
      <c r="D2" s="18"/>
      <c r="E2" s="18"/>
      <c r="F2" s="18"/>
      <c r="G2" s="18"/>
      <c r="H2" s="18"/>
      <c r="I2" s="18"/>
      <c r="J2" s="18"/>
      <c r="O2" s="463" t="s">
        <v>225</v>
      </c>
      <c r="P2" s="463"/>
      <c r="Q2" s="463"/>
    </row>
    <row r="3" spans="1:22" ht="12.75" customHeight="1" x14ac:dyDescent="0.2">
      <c r="A3" s="18"/>
      <c r="B3" s="18"/>
      <c r="C3" s="18"/>
      <c r="D3" s="18"/>
      <c r="E3" s="18"/>
      <c r="F3" s="18"/>
      <c r="G3" s="18"/>
      <c r="H3" s="18"/>
      <c r="I3" s="18"/>
      <c r="J3" s="18"/>
    </row>
    <row r="4" spans="1:22" ht="12.75" customHeight="1" x14ac:dyDescent="0.2">
      <c r="A4" s="18"/>
      <c r="B4" s="18"/>
      <c r="C4" s="18"/>
      <c r="D4" s="18"/>
      <c r="E4" s="18"/>
      <c r="F4" s="18"/>
      <c r="G4" s="18"/>
      <c r="H4" s="18"/>
      <c r="I4" s="18"/>
      <c r="J4" s="18"/>
    </row>
    <row r="5" spans="1:22" ht="12.75" customHeight="1" x14ac:dyDescent="0.2">
      <c r="A5" s="428" t="s">
        <v>91</v>
      </c>
      <c r="B5" s="428"/>
      <c r="C5" s="428"/>
      <c r="D5" s="428"/>
      <c r="E5" s="428"/>
      <c r="F5" s="428"/>
      <c r="G5" s="428"/>
      <c r="H5" s="428"/>
      <c r="I5" s="428"/>
      <c r="J5" s="428"/>
    </row>
    <row r="6" spans="1:22" ht="12.75" customHeight="1" x14ac:dyDescent="0.2">
      <c r="A6" s="18"/>
      <c r="B6" s="18"/>
      <c r="C6" s="18"/>
      <c r="D6" s="18"/>
      <c r="E6" s="18"/>
      <c r="F6" s="18"/>
      <c r="G6" s="18"/>
      <c r="H6" s="18"/>
      <c r="I6" s="18"/>
      <c r="J6" s="18"/>
    </row>
    <row r="7" spans="1:22" ht="12.75" customHeight="1" x14ac:dyDescent="0.2">
      <c r="A7" s="121" t="s">
        <v>92</v>
      </c>
      <c r="B7" s="10"/>
      <c r="C7" s="10"/>
      <c r="D7" s="10"/>
      <c r="E7" s="10"/>
      <c r="F7" s="10"/>
      <c r="G7" s="10"/>
      <c r="H7" s="10"/>
      <c r="I7" s="10"/>
      <c r="J7" s="10"/>
      <c r="L7" s="464" t="s">
        <v>93</v>
      </c>
      <c r="M7" s="464"/>
      <c r="N7" s="464"/>
      <c r="O7" s="464"/>
      <c r="P7" s="464"/>
      <c r="Q7" s="464"/>
      <c r="R7" s="464"/>
      <c r="S7" s="464"/>
      <c r="T7" s="464"/>
      <c r="U7" s="464"/>
      <c r="V7" s="464"/>
    </row>
    <row r="8" spans="1:22" ht="12.75" customHeight="1" x14ac:dyDescent="0.2">
      <c r="A8" s="10"/>
      <c r="B8" s="10"/>
      <c r="C8" s="10"/>
      <c r="D8" s="10"/>
      <c r="E8" s="10"/>
      <c r="F8" s="10"/>
      <c r="G8" s="10"/>
      <c r="H8" s="10"/>
      <c r="I8" s="10"/>
      <c r="J8" s="10"/>
      <c r="L8" s="464"/>
      <c r="M8" s="464"/>
      <c r="N8" s="464"/>
      <c r="O8" s="464"/>
      <c r="P8" s="464"/>
      <c r="Q8" s="464"/>
      <c r="R8" s="464"/>
      <c r="S8" s="464"/>
      <c r="T8" s="464"/>
      <c r="U8" s="464"/>
      <c r="V8" s="464"/>
    </row>
    <row r="9" spans="1:22" ht="12.75" customHeight="1" x14ac:dyDescent="0.2">
      <c r="A9" s="10"/>
      <c r="B9" s="10"/>
      <c r="C9" s="10"/>
      <c r="D9" s="10"/>
      <c r="E9" s="10"/>
      <c r="F9" s="10"/>
      <c r="G9" s="10"/>
      <c r="H9" s="10"/>
      <c r="I9" s="10"/>
      <c r="J9" s="10"/>
      <c r="L9" s="464"/>
      <c r="M9" s="464"/>
      <c r="N9" s="464"/>
      <c r="O9" s="464"/>
      <c r="P9" s="464"/>
      <c r="Q9" s="464"/>
      <c r="R9" s="464"/>
      <c r="S9" s="464"/>
      <c r="T9" s="464"/>
      <c r="U9" s="464"/>
      <c r="V9" s="464"/>
    </row>
    <row r="10" spans="1:22" ht="12.75" customHeight="1" x14ac:dyDescent="0.2">
      <c r="A10" s="10"/>
      <c r="B10" s="10"/>
      <c r="C10" s="10"/>
      <c r="D10" s="10"/>
      <c r="E10" s="10"/>
      <c r="F10" s="10"/>
      <c r="G10" s="10"/>
      <c r="H10" s="10"/>
      <c r="I10" s="10"/>
      <c r="J10" s="10"/>
    </row>
    <row r="11" spans="1:22" ht="12.75" customHeight="1" x14ac:dyDescent="0.2">
      <c r="A11" s="121" t="s">
        <v>94</v>
      </c>
      <c r="B11" s="10"/>
      <c r="C11" s="426"/>
      <c r="D11" s="434"/>
      <c r="E11" s="434"/>
      <c r="F11" s="434"/>
      <c r="G11" s="434"/>
      <c r="H11" s="435"/>
      <c r="I11" s="10"/>
      <c r="J11" s="10"/>
    </row>
    <row r="12" spans="1:22" ht="12.75" customHeight="1" x14ac:dyDescent="0.2">
      <c r="A12" s="10"/>
      <c r="B12" s="10"/>
      <c r="C12" s="10"/>
      <c r="D12" s="10"/>
      <c r="E12" s="10"/>
      <c r="F12" s="10"/>
      <c r="G12" s="10"/>
      <c r="H12" s="10"/>
      <c r="I12" s="10"/>
      <c r="J12" s="10"/>
    </row>
    <row r="13" spans="1:22" ht="99.95" customHeight="1" x14ac:dyDescent="0.2">
      <c r="A13" s="462" t="s">
        <v>95</v>
      </c>
      <c r="B13" s="462"/>
      <c r="C13" s="357"/>
      <c r="D13" s="358"/>
      <c r="E13" s="358"/>
      <c r="F13" s="358"/>
      <c r="G13" s="358"/>
      <c r="H13" s="359"/>
      <c r="I13" s="136" t="str">
        <f>"500 merkkiä ("&amp;TEXT(LEN(C13),"0")&amp;" käytetty)"</f>
        <v>500 merkkiä (0 käytetty)</v>
      </c>
      <c r="J13" s="10"/>
    </row>
    <row r="14" spans="1:22" ht="12.75" customHeight="1" x14ac:dyDescent="0.2">
      <c r="A14" s="10"/>
      <c r="B14" s="10"/>
      <c r="C14" s="10"/>
      <c r="D14" s="10"/>
      <c r="E14" s="10"/>
      <c r="F14" s="10"/>
      <c r="G14" s="10"/>
      <c r="H14" s="10"/>
      <c r="I14" s="10"/>
      <c r="J14" s="10"/>
    </row>
    <row r="15" spans="1:22" ht="12.75" customHeight="1" x14ac:dyDescent="0.2">
      <c r="A15" s="121" t="s">
        <v>94</v>
      </c>
      <c r="B15" s="10"/>
      <c r="C15" s="426"/>
      <c r="D15" s="434"/>
      <c r="E15" s="434"/>
      <c r="F15" s="434"/>
      <c r="G15" s="434"/>
      <c r="H15" s="435"/>
      <c r="I15" s="10"/>
      <c r="J15" s="10"/>
    </row>
    <row r="16" spans="1:22" ht="12.75" customHeight="1" x14ac:dyDescent="0.2">
      <c r="A16" s="10"/>
      <c r="B16" s="10"/>
      <c r="C16" s="10"/>
      <c r="D16" s="10"/>
      <c r="E16" s="10"/>
      <c r="F16" s="10"/>
      <c r="G16" s="10"/>
      <c r="H16" s="10"/>
      <c r="I16" s="10"/>
      <c r="J16" s="10"/>
    </row>
    <row r="17" spans="1:10" ht="99.95" customHeight="1" x14ac:dyDescent="0.2">
      <c r="A17" s="462" t="s">
        <v>95</v>
      </c>
      <c r="B17" s="462"/>
      <c r="C17" s="357"/>
      <c r="D17" s="358"/>
      <c r="E17" s="358"/>
      <c r="F17" s="358"/>
      <c r="G17" s="358"/>
      <c r="H17" s="359"/>
      <c r="I17" s="136" t="str">
        <f>"500 merkkiä ("&amp;TEXT(LEN(C17),"0")&amp;" käytetty)"</f>
        <v>500 merkkiä (0 käytetty)</v>
      </c>
      <c r="J17" s="10"/>
    </row>
    <row r="18" spans="1:10" ht="12.75" customHeight="1" x14ac:dyDescent="0.2">
      <c r="A18" s="10"/>
      <c r="B18" s="10"/>
      <c r="C18" s="10"/>
      <c r="D18" s="10"/>
      <c r="E18" s="10"/>
      <c r="F18" s="10"/>
      <c r="G18" s="10"/>
      <c r="H18" s="10"/>
      <c r="I18" s="10"/>
      <c r="J18" s="10"/>
    </row>
    <row r="19" spans="1:10" ht="12.75" customHeight="1" x14ac:dyDescent="0.2">
      <c r="A19" s="121" t="s">
        <v>94</v>
      </c>
      <c r="B19" s="10"/>
      <c r="C19" s="426"/>
      <c r="D19" s="434"/>
      <c r="E19" s="434"/>
      <c r="F19" s="434"/>
      <c r="G19" s="434"/>
      <c r="H19" s="435"/>
      <c r="I19" s="10"/>
      <c r="J19" s="10"/>
    </row>
    <row r="20" spans="1:10" ht="12.75" customHeight="1" x14ac:dyDescent="0.2">
      <c r="A20" s="10"/>
      <c r="B20" s="10"/>
      <c r="C20" s="10"/>
      <c r="D20" s="10"/>
      <c r="E20" s="10"/>
      <c r="F20" s="10"/>
      <c r="G20" s="10"/>
      <c r="H20" s="10"/>
      <c r="I20" s="10"/>
      <c r="J20" s="10"/>
    </row>
    <row r="21" spans="1:10" ht="99.95" customHeight="1" x14ac:dyDescent="0.2">
      <c r="A21" s="462" t="s">
        <v>95</v>
      </c>
      <c r="B21" s="462"/>
      <c r="C21" s="357"/>
      <c r="D21" s="358"/>
      <c r="E21" s="358"/>
      <c r="F21" s="358"/>
      <c r="G21" s="358"/>
      <c r="H21" s="359"/>
      <c r="I21" s="136" t="str">
        <f>"500 merkkiä ("&amp;TEXT(LEN(C21),"0")&amp;" käytetty)"</f>
        <v>500 merkkiä (0 käytetty)</v>
      </c>
      <c r="J21" s="10"/>
    </row>
    <row r="22" spans="1:10" ht="12.75" customHeight="1" x14ac:dyDescent="0.2">
      <c r="A22" s="10"/>
      <c r="B22" s="10"/>
      <c r="C22" s="10"/>
      <c r="D22" s="10"/>
      <c r="E22" s="10"/>
      <c r="F22" s="10"/>
      <c r="G22" s="10"/>
      <c r="H22" s="10"/>
      <c r="I22" s="10"/>
      <c r="J22" s="10"/>
    </row>
    <row r="23" spans="1:10" ht="12.75" customHeight="1" x14ac:dyDescent="0.2">
      <c r="A23" s="121" t="s">
        <v>94</v>
      </c>
      <c r="B23" s="10"/>
      <c r="C23" s="426"/>
      <c r="D23" s="434"/>
      <c r="E23" s="434"/>
      <c r="F23" s="434"/>
      <c r="G23" s="434"/>
      <c r="H23" s="435"/>
      <c r="I23" s="10"/>
      <c r="J23" s="10"/>
    </row>
    <row r="24" spans="1:10" ht="12.75" customHeight="1" x14ac:dyDescent="0.2">
      <c r="A24" s="10"/>
      <c r="B24" s="10"/>
      <c r="C24" s="10"/>
      <c r="D24" s="10"/>
      <c r="E24" s="10"/>
      <c r="F24" s="10"/>
      <c r="G24" s="10"/>
      <c r="H24" s="10"/>
      <c r="I24" s="10"/>
      <c r="J24" s="10"/>
    </row>
    <row r="25" spans="1:10" ht="99.95" customHeight="1" x14ac:dyDescent="0.2">
      <c r="A25" s="462" t="s">
        <v>95</v>
      </c>
      <c r="B25" s="462"/>
      <c r="C25" s="426"/>
      <c r="D25" s="434"/>
      <c r="E25" s="434"/>
      <c r="F25" s="434"/>
      <c r="G25" s="434"/>
      <c r="H25" s="435"/>
      <c r="I25" s="136" t="str">
        <f>"500 merkkiä ("&amp;TEXT(LEN(C25),"0")&amp;" käytetty)"</f>
        <v>500 merkkiä (0 käytetty)</v>
      </c>
      <c r="J25" s="10"/>
    </row>
    <row r="26" spans="1:10" ht="12.75" customHeight="1" x14ac:dyDescent="0.2">
      <c r="A26" s="10"/>
      <c r="B26" s="10"/>
      <c r="C26" s="10"/>
      <c r="D26" s="10"/>
      <c r="E26" s="10"/>
      <c r="F26" s="10"/>
      <c r="G26" s="10"/>
      <c r="H26" s="10"/>
      <c r="I26" s="10"/>
      <c r="J26" s="10"/>
    </row>
    <row r="27" spans="1:10" ht="12.75" customHeight="1" x14ac:dyDescent="0.2">
      <c r="A27" s="121" t="s">
        <v>94</v>
      </c>
      <c r="B27" s="10"/>
      <c r="C27" s="426"/>
      <c r="D27" s="434"/>
      <c r="E27" s="434"/>
      <c r="F27" s="434"/>
      <c r="G27" s="434"/>
      <c r="H27" s="435"/>
      <c r="I27" s="10"/>
      <c r="J27" s="10"/>
    </row>
    <row r="28" spans="1:10" ht="12.75" customHeight="1" x14ac:dyDescent="0.2">
      <c r="A28" s="10"/>
      <c r="B28" s="10"/>
      <c r="C28" s="10"/>
      <c r="D28" s="10"/>
      <c r="E28" s="10"/>
      <c r="F28" s="10"/>
      <c r="G28" s="10"/>
      <c r="H28" s="10"/>
      <c r="I28" s="10"/>
      <c r="J28" s="10"/>
    </row>
    <row r="29" spans="1:10" ht="99.95" customHeight="1" x14ac:dyDescent="0.2">
      <c r="A29" s="462" t="s">
        <v>95</v>
      </c>
      <c r="B29" s="462"/>
      <c r="C29" s="426"/>
      <c r="D29" s="434"/>
      <c r="E29" s="434"/>
      <c r="F29" s="434"/>
      <c r="G29" s="434"/>
      <c r="H29" s="435"/>
      <c r="I29" s="136" t="str">
        <f>"500 merkkiä ("&amp;TEXT(LEN(C29),"0")&amp;" käytetty)"</f>
        <v>500 merkkiä (0 käytetty)</v>
      </c>
      <c r="J29" s="10"/>
    </row>
    <row r="30" spans="1:10" ht="12.75" customHeight="1" x14ac:dyDescent="0.2">
      <c r="A30" s="10"/>
      <c r="B30" s="10"/>
      <c r="C30" s="10"/>
      <c r="D30" s="10"/>
      <c r="E30" s="10"/>
      <c r="F30" s="10"/>
      <c r="G30" s="10"/>
      <c r="H30" s="10"/>
      <c r="I30" s="10"/>
      <c r="J30" s="10"/>
    </row>
    <row r="31" spans="1:10" ht="12.75" customHeight="1" x14ac:dyDescent="0.2">
      <c r="A31" s="121" t="s">
        <v>94</v>
      </c>
      <c r="B31" s="10"/>
      <c r="C31" s="426"/>
      <c r="D31" s="434"/>
      <c r="E31" s="434"/>
      <c r="F31" s="434"/>
      <c r="G31" s="434"/>
      <c r="H31" s="435"/>
      <c r="I31" s="10"/>
      <c r="J31" s="10"/>
    </row>
    <row r="32" spans="1:10" ht="12.75" customHeight="1" x14ac:dyDescent="0.2">
      <c r="A32" s="10"/>
      <c r="B32" s="10"/>
      <c r="C32" s="10"/>
      <c r="D32" s="10"/>
      <c r="E32" s="10"/>
      <c r="F32" s="10"/>
      <c r="G32" s="10"/>
      <c r="H32" s="10"/>
      <c r="I32" s="10"/>
      <c r="J32" s="10"/>
    </row>
    <row r="33" spans="1:10" ht="99.95" customHeight="1" x14ac:dyDescent="0.2">
      <c r="A33" s="462" t="s">
        <v>95</v>
      </c>
      <c r="B33" s="462"/>
      <c r="C33" s="426"/>
      <c r="D33" s="434"/>
      <c r="E33" s="434"/>
      <c r="F33" s="434"/>
      <c r="G33" s="434"/>
      <c r="H33" s="435"/>
      <c r="I33" s="136" t="str">
        <f>"500 merkkiä ("&amp;TEXT(LEN(C33),"0")&amp;" käytetty)"</f>
        <v>500 merkkiä (0 käytetty)</v>
      </c>
      <c r="J33" s="10"/>
    </row>
    <row r="34" spans="1:10" ht="12.75" customHeight="1" x14ac:dyDescent="0.2">
      <c r="A34" s="10"/>
      <c r="B34" s="10"/>
      <c r="C34" s="10"/>
      <c r="D34" s="10"/>
      <c r="E34" s="10"/>
      <c r="F34" s="10"/>
      <c r="G34" s="10"/>
      <c r="H34" s="10"/>
      <c r="I34" s="10"/>
      <c r="J34" s="10"/>
    </row>
    <row r="35" spans="1:10" ht="12.75" customHeight="1" x14ac:dyDescent="0.2">
      <c r="A35" s="121" t="s">
        <v>94</v>
      </c>
      <c r="B35" s="10"/>
      <c r="C35" s="426"/>
      <c r="D35" s="434"/>
      <c r="E35" s="434"/>
      <c r="F35" s="434"/>
      <c r="G35" s="434"/>
      <c r="H35" s="435"/>
      <c r="I35" s="10"/>
      <c r="J35" s="10"/>
    </row>
    <row r="36" spans="1:10" ht="12.75" customHeight="1" x14ac:dyDescent="0.2">
      <c r="A36" s="10"/>
      <c r="B36" s="10"/>
      <c r="C36" s="10"/>
      <c r="D36" s="10"/>
      <c r="E36" s="10"/>
      <c r="F36" s="10"/>
      <c r="G36" s="10"/>
      <c r="H36" s="10"/>
      <c r="I36" s="10"/>
      <c r="J36" s="10"/>
    </row>
    <row r="37" spans="1:10" ht="99.95" customHeight="1" x14ac:dyDescent="0.2">
      <c r="A37" s="462" t="s">
        <v>95</v>
      </c>
      <c r="B37" s="462"/>
      <c r="C37" s="426"/>
      <c r="D37" s="434"/>
      <c r="E37" s="434"/>
      <c r="F37" s="434"/>
      <c r="G37" s="434"/>
      <c r="H37" s="435"/>
      <c r="I37" s="136" t="str">
        <f>"500 merkkiä ("&amp;TEXT(LEN(C37),"0")&amp;" käytetty)"</f>
        <v>500 merkkiä (0 käytetty)</v>
      </c>
      <c r="J37" s="10"/>
    </row>
    <row r="38" spans="1:10" ht="12.75" customHeight="1" x14ac:dyDescent="0.2">
      <c r="A38" s="10"/>
      <c r="B38" s="10"/>
      <c r="C38" s="10"/>
      <c r="D38" s="10"/>
      <c r="E38" s="10"/>
      <c r="F38" s="10"/>
      <c r="G38" s="10"/>
      <c r="H38" s="10"/>
      <c r="I38" s="10"/>
      <c r="J38" s="10"/>
    </row>
    <row r="39" spans="1:10" ht="12.75" customHeight="1" x14ac:dyDescent="0.2">
      <c r="A39" s="121" t="s">
        <v>94</v>
      </c>
      <c r="B39" s="10"/>
      <c r="C39" s="426"/>
      <c r="D39" s="434"/>
      <c r="E39" s="434"/>
      <c r="F39" s="434"/>
      <c r="G39" s="434"/>
      <c r="H39" s="435"/>
      <c r="I39" s="10"/>
      <c r="J39" s="10"/>
    </row>
    <row r="40" spans="1:10" ht="12.75" customHeight="1" x14ac:dyDescent="0.2">
      <c r="A40" s="10"/>
      <c r="B40" s="10"/>
      <c r="C40" s="10"/>
      <c r="D40" s="10"/>
      <c r="E40" s="10"/>
      <c r="F40" s="10"/>
      <c r="G40" s="10"/>
      <c r="H40" s="10"/>
      <c r="I40" s="10"/>
      <c r="J40" s="10"/>
    </row>
    <row r="41" spans="1:10" ht="99.95" customHeight="1" x14ac:dyDescent="0.2">
      <c r="A41" s="462" t="s">
        <v>95</v>
      </c>
      <c r="B41" s="462"/>
      <c r="C41" s="426"/>
      <c r="D41" s="434"/>
      <c r="E41" s="434"/>
      <c r="F41" s="434"/>
      <c r="G41" s="434"/>
      <c r="H41" s="435"/>
      <c r="I41" s="136" t="str">
        <f>"500 merkkiä ("&amp;TEXT(LEN(C41),"0")&amp;" käytetty)"</f>
        <v>500 merkkiä (0 käytetty)</v>
      </c>
      <c r="J41" s="10"/>
    </row>
    <row r="42" spans="1:10" ht="12.75" customHeight="1" x14ac:dyDescent="0.2">
      <c r="A42" s="10"/>
      <c r="B42" s="10"/>
      <c r="C42" s="10"/>
      <c r="D42" s="10"/>
      <c r="E42" s="10"/>
      <c r="F42" s="10"/>
      <c r="G42" s="10"/>
      <c r="H42" s="10"/>
      <c r="I42" s="10"/>
      <c r="J42" s="10"/>
    </row>
    <row r="43" spans="1:10" ht="12.75" customHeight="1" x14ac:dyDescent="0.2">
      <c r="A43" s="121" t="s">
        <v>94</v>
      </c>
      <c r="B43" s="10"/>
      <c r="C43" s="426"/>
      <c r="D43" s="434"/>
      <c r="E43" s="434"/>
      <c r="F43" s="434"/>
      <c r="G43" s="434"/>
      <c r="H43" s="435"/>
      <c r="I43" s="10"/>
      <c r="J43" s="10"/>
    </row>
    <row r="44" spans="1:10" ht="12.75" customHeight="1" x14ac:dyDescent="0.2">
      <c r="A44" s="10"/>
      <c r="B44" s="10"/>
      <c r="C44" s="10"/>
      <c r="D44" s="10"/>
      <c r="E44" s="10"/>
      <c r="F44" s="10"/>
      <c r="G44" s="10"/>
      <c r="H44" s="10"/>
      <c r="I44" s="10"/>
      <c r="J44" s="10"/>
    </row>
    <row r="45" spans="1:10" ht="99.95" customHeight="1" x14ac:dyDescent="0.2">
      <c r="A45" s="462" t="s">
        <v>95</v>
      </c>
      <c r="B45" s="462"/>
      <c r="C45" s="426"/>
      <c r="D45" s="434"/>
      <c r="E45" s="434"/>
      <c r="F45" s="434"/>
      <c r="G45" s="434"/>
      <c r="H45" s="435"/>
      <c r="I45" s="136" t="str">
        <f>"500 merkkiä ("&amp;TEXT(LEN(C45),"0")&amp;" käytetty)"</f>
        <v>500 merkkiä (0 käytetty)</v>
      </c>
      <c r="J45" s="10"/>
    </row>
    <row r="46" spans="1:10" ht="12.75" customHeight="1" x14ac:dyDescent="0.2">
      <c r="A46" s="10"/>
      <c r="B46" s="10"/>
      <c r="C46" s="10"/>
      <c r="D46" s="10"/>
      <c r="E46" s="10"/>
      <c r="F46" s="10"/>
      <c r="G46" s="10"/>
      <c r="H46" s="10"/>
      <c r="I46" s="10"/>
      <c r="J46" s="10"/>
    </row>
    <row r="47" spans="1:10" ht="12.75" customHeight="1" x14ac:dyDescent="0.2">
      <c r="A47" s="121" t="s">
        <v>94</v>
      </c>
      <c r="B47" s="10"/>
      <c r="C47" s="426"/>
      <c r="D47" s="434"/>
      <c r="E47" s="434"/>
      <c r="F47" s="434"/>
      <c r="G47" s="434"/>
      <c r="H47" s="435"/>
      <c r="I47" s="10"/>
      <c r="J47" s="10"/>
    </row>
    <row r="48" spans="1:10" ht="12.75" customHeight="1" x14ac:dyDescent="0.2">
      <c r="A48" s="10"/>
      <c r="B48" s="10"/>
      <c r="C48" s="10"/>
      <c r="D48" s="10"/>
      <c r="E48" s="10"/>
      <c r="F48" s="10"/>
      <c r="G48" s="10"/>
      <c r="H48" s="10"/>
      <c r="I48" s="10"/>
      <c r="J48" s="10"/>
    </row>
    <row r="49" spans="1:10" ht="99.95" customHeight="1" x14ac:dyDescent="0.2">
      <c r="A49" s="462" t="s">
        <v>95</v>
      </c>
      <c r="B49" s="462"/>
      <c r="C49" s="426"/>
      <c r="D49" s="434"/>
      <c r="E49" s="434"/>
      <c r="F49" s="434"/>
      <c r="G49" s="434"/>
      <c r="H49" s="435"/>
      <c r="I49" s="136" t="str">
        <f>"500 merkkiä ("&amp;TEXT(LEN(C49),"0")&amp;" käytetty)"</f>
        <v>500 merkkiä (0 käytetty)</v>
      </c>
      <c r="J49" s="10"/>
    </row>
    <row r="50" spans="1:10" ht="12.75" customHeight="1" x14ac:dyDescent="0.2">
      <c r="A50" s="10"/>
      <c r="B50" s="10"/>
      <c r="C50" s="10"/>
      <c r="D50" s="10"/>
      <c r="E50" s="10"/>
      <c r="F50" s="10"/>
      <c r="G50" s="10"/>
      <c r="H50" s="10"/>
      <c r="I50" s="10"/>
      <c r="J50" s="10"/>
    </row>
    <row r="51" spans="1:10" ht="12.75" customHeight="1" x14ac:dyDescent="0.2">
      <c r="A51" s="121" t="s">
        <v>94</v>
      </c>
      <c r="B51" s="10"/>
      <c r="C51" s="426"/>
      <c r="D51" s="434"/>
      <c r="E51" s="434"/>
      <c r="F51" s="434"/>
      <c r="G51" s="434"/>
      <c r="H51" s="435"/>
      <c r="I51" s="10"/>
      <c r="J51" s="10"/>
    </row>
    <row r="52" spans="1:10" ht="12.75" customHeight="1" x14ac:dyDescent="0.2">
      <c r="A52" s="10"/>
      <c r="B52" s="10"/>
      <c r="C52" s="10"/>
      <c r="D52" s="10"/>
      <c r="E52" s="10"/>
      <c r="F52" s="10"/>
      <c r="G52" s="10"/>
      <c r="H52" s="10"/>
      <c r="I52" s="10"/>
      <c r="J52" s="10"/>
    </row>
    <row r="53" spans="1:10" ht="99.95" customHeight="1" x14ac:dyDescent="0.2">
      <c r="A53" s="462" t="s">
        <v>95</v>
      </c>
      <c r="B53" s="462"/>
      <c r="C53" s="426"/>
      <c r="D53" s="434"/>
      <c r="E53" s="434"/>
      <c r="F53" s="434"/>
      <c r="G53" s="434"/>
      <c r="H53" s="435"/>
      <c r="I53" s="136" t="str">
        <f>"500 merkkiä ("&amp;TEXT(LEN(C53),"0")&amp;" käytetty)"</f>
        <v>500 merkkiä (0 käytetty)</v>
      </c>
      <c r="J53" s="10"/>
    </row>
    <row r="54" spans="1:10" ht="12.75" customHeight="1" x14ac:dyDescent="0.2">
      <c r="A54" s="10"/>
      <c r="B54" s="10"/>
      <c r="C54" s="10"/>
      <c r="D54" s="10"/>
      <c r="E54" s="10"/>
      <c r="F54" s="10"/>
      <c r="G54" s="10"/>
      <c r="H54" s="10"/>
      <c r="I54" s="10"/>
      <c r="J54" s="10"/>
    </row>
    <row r="55" spans="1:10" ht="12.75" customHeight="1" x14ac:dyDescent="0.2">
      <c r="A55" s="121" t="s">
        <v>94</v>
      </c>
      <c r="B55" s="10"/>
      <c r="C55" s="426"/>
      <c r="D55" s="434"/>
      <c r="E55" s="434"/>
      <c r="F55" s="434"/>
      <c r="G55" s="434"/>
      <c r="H55" s="435"/>
      <c r="I55" s="10"/>
      <c r="J55" s="10"/>
    </row>
    <row r="56" spans="1:10" ht="12.75" customHeight="1" x14ac:dyDescent="0.2">
      <c r="A56" s="10"/>
      <c r="B56" s="10"/>
      <c r="C56" s="10"/>
      <c r="D56" s="10"/>
      <c r="E56" s="10"/>
      <c r="F56" s="10"/>
      <c r="G56" s="10"/>
      <c r="H56" s="10"/>
      <c r="I56" s="10"/>
      <c r="J56" s="10"/>
    </row>
    <row r="57" spans="1:10" ht="99.95" customHeight="1" x14ac:dyDescent="0.2">
      <c r="A57" s="462" t="s">
        <v>95</v>
      </c>
      <c r="B57" s="462"/>
      <c r="C57" s="426"/>
      <c r="D57" s="434"/>
      <c r="E57" s="434"/>
      <c r="F57" s="434"/>
      <c r="G57" s="434"/>
      <c r="H57" s="435"/>
      <c r="I57" s="136" t="str">
        <f>"500 merkkiä ("&amp;TEXT(LEN(C57),"0")&amp;" käytetty)"</f>
        <v>500 merkkiä (0 käytetty)</v>
      </c>
      <c r="J57" s="10"/>
    </row>
    <row r="58" spans="1:10" ht="12.75" customHeight="1" x14ac:dyDescent="0.2">
      <c r="A58" s="10"/>
      <c r="B58" s="10"/>
      <c r="C58" s="10"/>
      <c r="D58" s="10"/>
      <c r="E58" s="10"/>
      <c r="F58" s="10"/>
      <c r="G58" s="10"/>
      <c r="H58" s="10"/>
      <c r="I58" s="10"/>
      <c r="J58" s="10"/>
    </row>
  </sheetData>
  <sheetProtection password="EFD5" sheet="1" objects="1" scenarios="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3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 ref="A25:B25"/>
    <mergeCell ref="C25:H25"/>
    <mergeCell ref="C27:H27"/>
    <mergeCell ref="A29:B29"/>
    <mergeCell ref="C29:H29"/>
    <mergeCell ref="A33:B33"/>
    <mergeCell ref="C33:H33"/>
    <mergeCell ref="A37:B37"/>
    <mergeCell ref="C37:H37"/>
    <mergeCell ref="C39:H39"/>
    <mergeCell ref="A41:B41"/>
    <mergeCell ref="C41:H41"/>
    <mergeCell ref="C43:H43"/>
    <mergeCell ref="A45:B45"/>
    <mergeCell ref="C47:H47"/>
    <mergeCell ref="A57:B57"/>
    <mergeCell ref="C57:H57"/>
    <mergeCell ref="A49:B49"/>
    <mergeCell ref="C51:H51"/>
    <mergeCell ref="A53:B53"/>
    <mergeCell ref="C53:H53"/>
    <mergeCell ref="C55:H55"/>
    <mergeCell ref="C49:H49"/>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verticalDpi="0" r:id="rId1"/>
  <rowBreaks count="2" manualBreakCount="2">
    <brk id="26" max="16383" man="1"/>
    <brk id="46"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workbookViewId="0">
      <selection activeCell="N2" sqref="N2:P2"/>
    </sheetView>
  </sheetViews>
  <sheetFormatPr defaultRowHeight="12.75" x14ac:dyDescent="0.2"/>
  <cols>
    <col min="10" max="10" width="7" customWidth="1"/>
    <col min="11" max="11" width="3" customWidth="1"/>
  </cols>
  <sheetData>
    <row r="1" spans="1:26" x14ac:dyDescent="0.2">
      <c r="A1" s="18"/>
      <c r="B1" s="18"/>
      <c r="C1" s="18"/>
      <c r="D1" s="18"/>
      <c r="E1" s="18"/>
      <c r="F1" s="18"/>
      <c r="G1" s="18"/>
      <c r="H1" s="18"/>
      <c r="I1" s="18"/>
      <c r="J1" s="57"/>
    </row>
    <row r="2" spans="1:26" ht="12.75" customHeight="1" x14ac:dyDescent="0.2">
      <c r="A2" s="18"/>
      <c r="B2" s="18"/>
      <c r="C2" s="18"/>
      <c r="D2" s="18"/>
      <c r="E2" s="18"/>
      <c r="F2" s="18"/>
      <c r="G2" s="18"/>
      <c r="H2" s="18"/>
      <c r="I2" s="18"/>
      <c r="J2" s="57"/>
      <c r="N2" s="426" t="s">
        <v>225</v>
      </c>
      <c r="O2" s="434"/>
      <c r="P2" s="434"/>
    </row>
    <row r="3" spans="1:26" x14ac:dyDescent="0.2">
      <c r="A3" s="18"/>
      <c r="B3" s="18"/>
      <c r="C3" s="18"/>
      <c r="D3" s="18"/>
      <c r="E3" s="18"/>
      <c r="F3" s="18"/>
      <c r="G3" s="18"/>
      <c r="H3" s="18"/>
      <c r="I3" s="18"/>
      <c r="J3" s="57"/>
    </row>
    <row r="4" spans="1:26" x14ac:dyDescent="0.2">
      <c r="A4" s="18"/>
      <c r="B4" s="18"/>
      <c r="C4" s="18"/>
      <c r="D4" s="18"/>
      <c r="E4" s="18"/>
      <c r="F4" s="18"/>
      <c r="G4" s="18"/>
      <c r="H4" s="18"/>
      <c r="I4" s="18"/>
      <c r="J4" s="57"/>
    </row>
    <row r="5" spans="1:26" x14ac:dyDescent="0.2">
      <c r="A5" s="70" t="s">
        <v>100</v>
      </c>
      <c r="B5" s="71"/>
      <c r="C5" s="71"/>
      <c r="D5" s="71"/>
      <c r="E5" s="71"/>
      <c r="F5" s="71"/>
      <c r="G5" s="71"/>
      <c r="H5" s="71"/>
      <c r="I5" s="71"/>
      <c r="J5" s="72"/>
    </row>
    <row r="6" spans="1:26" x14ac:dyDescent="0.2">
      <c r="A6" s="56"/>
      <c r="B6" s="18"/>
      <c r="C6" s="18"/>
      <c r="D6" s="18"/>
      <c r="E6" s="18"/>
      <c r="F6" s="18"/>
      <c r="G6" s="18"/>
      <c r="H6" s="18"/>
      <c r="I6" s="18"/>
      <c r="J6" s="57"/>
    </row>
    <row r="7" spans="1:26" ht="13.15" customHeight="1" x14ac:dyDescent="0.2">
      <c r="A7" s="59" t="s">
        <v>101</v>
      </c>
      <c r="B7" s="10"/>
      <c r="C7" s="10"/>
      <c r="D7" s="10"/>
      <c r="E7" s="10"/>
      <c r="F7" s="10"/>
      <c r="G7" s="10"/>
      <c r="H7" s="10"/>
      <c r="I7" s="10"/>
      <c r="J7" s="11"/>
    </row>
    <row r="8" spans="1:26" x14ac:dyDescent="0.2">
      <c r="A8" s="50"/>
      <c r="B8" s="10"/>
      <c r="C8" s="10"/>
      <c r="D8" s="10"/>
      <c r="E8" s="10"/>
      <c r="F8" s="10"/>
      <c r="G8" s="10"/>
      <c r="H8" s="10"/>
      <c r="I8" s="10"/>
      <c r="J8" s="11"/>
    </row>
    <row r="9" spans="1:26" x14ac:dyDescent="0.2">
      <c r="A9" s="50"/>
      <c r="B9" s="10"/>
      <c r="C9" s="10"/>
      <c r="D9" s="10"/>
      <c r="E9" s="10"/>
      <c r="F9" s="10"/>
      <c r="G9" s="10"/>
      <c r="H9" s="10"/>
      <c r="I9" s="10"/>
      <c r="J9" s="11"/>
    </row>
    <row r="10" spans="1:26" x14ac:dyDescent="0.2">
      <c r="A10" s="2"/>
      <c r="B10" s="1"/>
      <c r="C10" s="1"/>
      <c r="D10" s="1"/>
      <c r="E10" s="1"/>
      <c r="F10" s="1"/>
      <c r="G10" s="1"/>
      <c r="H10" s="1"/>
      <c r="I10" s="1"/>
      <c r="J10" s="3"/>
    </row>
    <row r="11" spans="1:26" x14ac:dyDescent="0.2">
      <c r="A11" s="216"/>
      <c r="B11" s="16"/>
      <c r="C11" s="16"/>
      <c r="D11" s="16"/>
      <c r="E11" s="16"/>
      <c r="F11" s="16"/>
      <c r="G11" s="16"/>
      <c r="H11" s="16"/>
      <c r="I11" s="16"/>
      <c r="J11" s="17"/>
    </row>
    <row r="12" spans="1:26" ht="12.75" customHeight="1" x14ac:dyDescent="0.2">
      <c r="A12" s="60" t="s">
        <v>102</v>
      </c>
      <c r="B12" s="12"/>
      <c r="C12" s="426"/>
      <c r="D12" s="434"/>
      <c r="E12" s="434"/>
      <c r="F12" s="434"/>
      <c r="G12" s="434"/>
      <c r="H12" s="435"/>
      <c r="I12" s="10"/>
      <c r="J12" s="11"/>
      <c r="L12" s="20" t="s">
        <v>123</v>
      </c>
      <c r="M12" s="19"/>
      <c r="N12" s="19"/>
      <c r="O12" s="19"/>
      <c r="P12" s="19"/>
      <c r="Q12" s="19"/>
    </row>
    <row r="13" spans="1:26" x14ac:dyDescent="0.2">
      <c r="A13" s="60"/>
      <c r="B13" s="12"/>
      <c r="C13" s="12"/>
      <c r="D13" s="12"/>
      <c r="E13" s="12"/>
      <c r="F13" s="10"/>
      <c r="G13" s="10"/>
      <c r="H13" s="10"/>
      <c r="I13" s="10"/>
      <c r="J13" s="11"/>
    </row>
    <row r="14" spans="1:26" x14ac:dyDescent="0.2">
      <c r="A14" s="60" t="s">
        <v>103</v>
      </c>
      <c r="B14" s="12"/>
      <c r="C14" s="426"/>
      <c r="D14" s="434"/>
      <c r="E14" s="434"/>
      <c r="F14" s="434"/>
      <c r="G14" s="434"/>
      <c r="H14" s="435"/>
      <c r="I14" s="10"/>
      <c r="J14" s="11"/>
      <c r="L14" s="20" t="s">
        <v>124</v>
      </c>
      <c r="M14" s="19"/>
      <c r="N14" s="19"/>
      <c r="O14" s="19"/>
      <c r="P14" s="19"/>
      <c r="Q14" s="19"/>
      <c r="R14" s="19"/>
    </row>
    <row r="15" spans="1:26" x14ac:dyDescent="0.2">
      <c r="A15" s="60"/>
      <c r="B15" s="12"/>
      <c r="C15" s="12"/>
      <c r="D15" s="12"/>
      <c r="E15" s="12"/>
      <c r="F15" s="10"/>
      <c r="G15" s="10"/>
      <c r="H15" s="10"/>
      <c r="I15" s="10"/>
      <c r="J15" s="11"/>
    </row>
    <row r="16" spans="1:26" x14ac:dyDescent="0.2">
      <c r="A16" s="60" t="s">
        <v>104</v>
      </c>
      <c r="B16" s="12"/>
      <c r="C16" s="12"/>
      <c r="D16" s="12"/>
      <c r="E16" s="12"/>
      <c r="F16" s="10"/>
      <c r="G16" s="10"/>
      <c r="H16" s="10"/>
      <c r="I16" s="10"/>
      <c r="J16" s="11"/>
      <c r="L16" s="48" t="s">
        <v>132</v>
      </c>
      <c r="M16" s="19"/>
      <c r="N16" s="19"/>
      <c r="O16" s="19"/>
      <c r="P16" s="19"/>
      <c r="Q16" s="19"/>
      <c r="R16" s="19"/>
      <c r="S16" s="19"/>
      <c r="T16" s="19"/>
      <c r="U16" s="15"/>
      <c r="V16" s="15"/>
      <c r="W16" s="15"/>
      <c r="X16" s="15"/>
      <c r="Y16" s="15"/>
      <c r="Z16" s="15"/>
    </row>
    <row r="17" spans="1:22" s="9" customFormat="1" x14ac:dyDescent="0.2">
      <c r="A17" s="220" t="s">
        <v>7</v>
      </c>
      <c r="B17" s="221"/>
      <c r="C17" s="64"/>
      <c r="D17" s="221" t="s">
        <v>8</v>
      </c>
      <c r="E17" s="65"/>
      <c r="F17" s="65"/>
      <c r="G17" s="65"/>
      <c r="H17" s="65"/>
      <c r="I17" s="65"/>
      <c r="J17" s="66"/>
      <c r="K17"/>
      <c r="L17" s="48" t="s">
        <v>131</v>
      </c>
      <c r="M17" s="73"/>
      <c r="N17" s="73"/>
      <c r="O17" s="73"/>
      <c r="P17" s="73"/>
      <c r="Q17" s="73"/>
    </row>
    <row r="18" spans="1:22" x14ac:dyDescent="0.2">
      <c r="A18" s="50"/>
      <c r="B18" s="10"/>
      <c r="C18" s="10"/>
      <c r="D18" s="10"/>
      <c r="E18" s="10"/>
      <c r="F18" s="10"/>
      <c r="G18" s="10"/>
      <c r="H18" s="10"/>
      <c r="I18" s="10"/>
      <c r="J18" s="11"/>
    </row>
    <row r="19" spans="1:22" x14ac:dyDescent="0.2">
      <c r="A19" s="50" t="s">
        <v>105</v>
      </c>
      <c r="B19" s="10"/>
      <c r="C19" s="10"/>
      <c r="D19" s="10"/>
      <c r="E19" s="10"/>
      <c r="F19" s="10"/>
      <c r="G19" s="10"/>
      <c r="H19" s="10"/>
      <c r="I19" s="10"/>
      <c r="J19" s="11"/>
      <c r="L19" s="20" t="s">
        <v>126</v>
      </c>
      <c r="M19" s="19"/>
      <c r="N19" s="19"/>
      <c r="O19" s="19"/>
      <c r="P19" s="19"/>
    </row>
    <row r="20" spans="1:22" x14ac:dyDescent="0.2">
      <c r="A20" s="50"/>
      <c r="B20" s="10"/>
      <c r="C20" s="475"/>
      <c r="D20" s="476"/>
      <c r="E20" s="476"/>
      <c r="F20" s="476"/>
      <c r="G20" s="476"/>
      <c r="H20" s="477"/>
      <c r="I20" s="10"/>
      <c r="J20" s="11"/>
    </row>
    <row r="21" spans="1:22" x14ac:dyDescent="0.2">
      <c r="A21" s="50"/>
      <c r="B21" s="10"/>
      <c r="C21" s="478"/>
      <c r="D21" s="479"/>
      <c r="E21" s="479"/>
      <c r="F21" s="479"/>
      <c r="G21" s="479"/>
      <c r="H21" s="480"/>
      <c r="I21" s="10"/>
      <c r="J21" s="11"/>
    </row>
    <row r="22" spans="1:22" x14ac:dyDescent="0.2">
      <c r="A22" s="59"/>
      <c r="B22" s="10"/>
      <c r="C22" s="478"/>
      <c r="D22" s="479"/>
      <c r="E22" s="479"/>
      <c r="F22" s="479"/>
      <c r="G22" s="479"/>
      <c r="H22" s="480"/>
      <c r="I22" s="10"/>
      <c r="J22" s="11"/>
    </row>
    <row r="23" spans="1:22" x14ac:dyDescent="0.2">
      <c r="A23" s="50"/>
      <c r="B23" s="10"/>
      <c r="C23" s="478"/>
      <c r="D23" s="479"/>
      <c r="E23" s="479"/>
      <c r="F23" s="479"/>
      <c r="G23" s="479"/>
      <c r="H23" s="480"/>
      <c r="I23" s="10"/>
      <c r="J23" s="11"/>
    </row>
    <row r="24" spans="1:22" x14ac:dyDescent="0.2">
      <c r="A24" s="50"/>
      <c r="B24" s="10"/>
      <c r="C24" s="478"/>
      <c r="D24" s="479"/>
      <c r="E24" s="479"/>
      <c r="F24" s="479"/>
      <c r="G24" s="479"/>
      <c r="H24" s="480"/>
      <c r="I24" s="10"/>
      <c r="J24" s="11"/>
    </row>
    <row r="25" spans="1:22" x14ac:dyDescent="0.2">
      <c r="A25" s="60"/>
      <c r="B25" s="10"/>
      <c r="C25" s="10"/>
      <c r="D25" s="10"/>
      <c r="E25" s="10"/>
      <c r="F25" s="10"/>
      <c r="G25" s="10"/>
      <c r="H25" s="10"/>
      <c r="I25" s="10"/>
      <c r="J25" s="11"/>
    </row>
    <row r="26" spans="1:22" x14ac:dyDescent="0.2">
      <c r="A26" s="50" t="s">
        <v>106</v>
      </c>
      <c r="B26" s="10"/>
      <c r="C26" s="10"/>
      <c r="D26" s="10"/>
      <c r="E26" s="10"/>
      <c r="F26" s="10"/>
      <c r="G26" s="10"/>
      <c r="H26" s="10"/>
      <c r="I26" s="10"/>
      <c r="J26" s="11"/>
      <c r="L26" s="20" t="s">
        <v>127</v>
      </c>
      <c r="M26" s="19"/>
      <c r="N26" s="19"/>
      <c r="O26" s="19"/>
      <c r="P26" s="19"/>
      <c r="Q26" s="19"/>
      <c r="R26" s="19"/>
      <c r="S26" s="19"/>
      <c r="T26" s="19"/>
      <c r="U26" s="19"/>
      <c r="V26" s="19"/>
    </row>
    <row r="27" spans="1:22" x14ac:dyDescent="0.2">
      <c r="A27" s="50"/>
      <c r="B27" s="10"/>
      <c r="C27" s="466"/>
      <c r="D27" s="467"/>
      <c r="E27" s="467"/>
      <c r="F27" s="467"/>
      <c r="G27" s="467"/>
      <c r="H27" s="468"/>
      <c r="I27" s="10"/>
      <c r="J27" s="11"/>
    </row>
    <row r="28" spans="1:22" x14ac:dyDescent="0.2">
      <c r="A28" s="50"/>
      <c r="B28" s="10"/>
      <c r="C28" s="469"/>
      <c r="D28" s="470"/>
      <c r="E28" s="470"/>
      <c r="F28" s="470"/>
      <c r="G28" s="470"/>
      <c r="H28" s="471"/>
      <c r="I28" s="10"/>
      <c r="J28" s="11"/>
    </row>
    <row r="29" spans="1:22" x14ac:dyDescent="0.2">
      <c r="A29" s="50"/>
      <c r="B29" s="10"/>
      <c r="C29" s="469"/>
      <c r="D29" s="470"/>
      <c r="E29" s="470"/>
      <c r="F29" s="470"/>
      <c r="G29" s="470"/>
      <c r="H29" s="471"/>
      <c r="I29" s="10"/>
      <c r="J29" s="11"/>
    </row>
    <row r="30" spans="1:22" x14ac:dyDescent="0.2">
      <c r="A30" s="50"/>
      <c r="B30" s="10"/>
      <c r="C30" s="469"/>
      <c r="D30" s="470"/>
      <c r="E30" s="470"/>
      <c r="F30" s="470"/>
      <c r="G30" s="470"/>
      <c r="H30" s="471"/>
      <c r="I30" s="10"/>
      <c r="J30" s="11"/>
    </row>
    <row r="31" spans="1:22" x14ac:dyDescent="0.2">
      <c r="A31" s="50"/>
      <c r="B31" s="10"/>
      <c r="C31" s="472"/>
      <c r="D31" s="473"/>
      <c r="E31" s="473"/>
      <c r="F31" s="473"/>
      <c r="G31" s="473"/>
      <c r="H31" s="474"/>
      <c r="I31" s="10"/>
      <c r="J31" s="11"/>
    </row>
    <row r="32" spans="1:22" x14ac:dyDescent="0.2">
      <c r="A32" s="50"/>
      <c r="B32" s="10"/>
      <c r="C32" s="10"/>
      <c r="D32" s="10"/>
      <c r="E32" s="10"/>
      <c r="F32" s="10"/>
      <c r="G32" s="10"/>
      <c r="H32" s="10"/>
      <c r="I32" s="10"/>
      <c r="J32" s="11"/>
    </row>
    <row r="33" spans="1:18" x14ac:dyDescent="0.2">
      <c r="A33" s="60" t="s">
        <v>107</v>
      </c>
      <c r="B33" s="10"/>
      <c r="C33" s="10"/>
      <c r="D33" s="10"/>
      <c r="E33" s="10"/>
      <c r="F33" s="10"/>
      <c r="G33" s="10"/>
      <c r="H33" s="10"/>
      <c r="I33" s="10"/>
      <c r="J33" s="11"/>
      <c r="L33" s="20" t="s">
        <v>128</v>
      </c>
      <c r="M33" s="19"/>
      <c r="N33" s="19"/>
    </row>
    <row r="34" spans="1:18" x14ac:dyDescent="0.2">
      <c r="A34" s="222"/>
      <c r="B34" s="12" t="s">
        <v>108</v>
      </c>
      <c r="C34" s="10"/>
      <c r="D34" s="10"/>
      <c r="E34" s="10"/>
      <c r="F34" s="10"/>
      <c r="G34" s="10"/>
      <c r="H34" s="10"/>
      <c r="I34" s="10"/>
      <c r="J34" s="11"/>
    </row>
    <row r="35" spans="1:18" x14ac:dyDescent="0.2">
      <c r="A35" s="222"/>
      <c r="B35" s="12" t="s">
        <v>109</v>
      </c>
      <c r="C35" s="10"/>
      <c r="D35" s="10"/>
      <c r="E35" s="10"/>
      <c r="F35" s="10"/>
      <c r="G35" s="10"/>
      <c r="H35" s="10"/>
      <c r="I35" s="10"/>
      <c r="J35" s="11"/>
    </row>
    <row r="36" spans="1:18" x14ac:dyDescent="0.2">
      <c r="A36" s="222"/>
      <c r="B36" s="12" t="s">
        <v>110</v>
      </c>
      <c r="C36" s="10"/>
      <c r="D36" s="10"/>
      <c r="E36" s="10"/>
      <c r="F36" s="10"/>
      <c r="G36" s="10"/>
      <c r="H36" s="10"/>
      <c r="I36" s="10"/>
      <c r="J36" s="11"/>
    </row>
    <row r="37" spans="1:18" x14ac:dyDescent="0.2">
      <c r="A37" s="222"/>
      <c r="B37" s="12" t="s">
        <v>111</v>
      </c>
      <c r="C37" s="10"/>
      <c r="D37" s="10"/>
      <c r="E37" s="10"/>
      <c r="F37" s="10"/>
      <c r="G37" s="10"/>
      <c r="H37" s="10"/>
      <c r="I37" s="10"/>
      <c r="J37" s="11"/>
    </row>
    <row r="38" spans="1:18" x14ac:dyDescent="0.2">
      <c r="A38" s="222"/>
      <c r="B38" s="12" t="s">
        <v>112</v>
      </c>
      <c r="C38" s="10"/>
      <c r="D38" s="10"/>
      <c r="E38" s="10"/>
      <c r="F38" s="10"/>
      <c r="G38" s="10"/>
      <c r="H38" s="10"/>
      <c r="I38" s="10"/>
      <c r="J38" s="11"/>
    </row>
    <row r="39" spans="1:18" x14ac:dyDescent="0.2">
      <c r="A39" s="222"/>
      <c r="B39" s="12" t="s">
        <v>113</v>
      </c>
      <c r="C39" s="10"/>
      <c r="D39" s="10"/>
      <c r="E39" s="10"/>
      <c r="F39" s="10"/>
      <c r="G39" s="10"/>
      <c r="H39" s="10"/>
      <c r="I39" s="10"/>
      <c r="J39" s="11"/>
    </row>
    <row r="40" spans="1:18" x14ac:dyDescent="0.2">
      <c r="A40" s="222"/>
      <c r="B40" s="12" t="s">
        <v>114</v>
      </c>
      <c r="C40" s="10"/>
      <c r="D40" s="10"/>
      <c r="E40" s="10"/>
      <c r="F40" s="10"/>
      <c r="G40" s="10"/>
      <c r="H40" s="10"/>
      <c r="I40" s="10"/>
      <c r="J40" s="11"/>
    </row>
    <row r="41" spans="1:18" x14ac:dyDescent="0.2">
      <c r="A41" s="222"/>
      <c r="B41" s="12" t="s">
        <v>115</v>
      </c>
      <c r="C41" s="10"/>
      <c r="D41" s="10"/>
      <c r="E41" s="10"/>
      <c r="F41" s="10"/>
      <c r="G41" s="10"/>
      <c r="H41" s="10"/>
      <c r="I41" s="10"/>
      <c r="J41" s="11"/>
    </row>
    <row r="42" spans="1:18" x14ac:dyDescent="0.2">
      <c r="A42" s="50"/>
      <c r="B42" s="10"/>
      <c r="C42" s="10"/>
      <c r="D42" s="10" t="s">
        <v>249</v>
      </c>
      <c r="E42" s="10"/>
      <c r="F42" s="10"/>
      <c r="G42" s="10"/>
      <c r="H42" s="10"/>
      <c r="I42" s="10"/>
      <c r="J42" s="11"/>
    </row>
    <row r="43" spans="1:18" x14ac:dyDescent="0.2">
      <c r="A43" s="50" t="s">
        <v>116</v>
      </c>
      <c r="B43" s="10"/>
      <c r="C43" s="10"/>
      <c r="D43" s="219"/>
      <c r="E43" s="10"/>
      <c r="F43" s="10"/>
      <c r="G43" s="10"/>
      <c r="H43" s="10"/>
      <c r="I43" s="10"/>
      <c r="J43" s="11"/>
      <c r="L43" s="20" t="s">
        <v>129</v>
      </c>
      <c r="M43" s="19"/>
      <c r="N43" s="19"/>
      <c r="O43" s="19"/>
      <c r="P43" s="19"/>
      <c r="Q43" s="19"/>
      <c r="R43" s="19"/>
    </row>
    <row r="44" spans="1:18" x14ac:dyDescent="0.2">
      <c r="A44" s="60" t="s">
        <v>117</v>
      </c>
      <c r="B44" s="10"/>
      <c r="C44" s="10"/>
      <c r="D44" s="219"/>
      <c r="E44" s="10"/>
      <c r="F44" s="10"/>
      <c r="G44" s="10"/>
      <c r="H44" s="10"/>
      <c r="I44" s="10"/>
      <c r="J44" s="11"/>
    </row>
    <row r="45" spans="1:18" x14ac:dyDescent="0.2">
      <c r="A45" s="60" t="s">
        <v>121</v>
      </c>
      <c r="B45" s="10"/>
      <c r="C45" s="10"/>
      <c r="D45" s="219"/>
      <c r="E45" s="10"/>
      <c r="F45" s="10"/>
      <c r="G45" s="10"/>
      <c r="H45" s="10"/>
      <c r="I45" s="10"/>
      <c r="J45" s="11"/>
    </row>
    <row r="46" spans="1:18" x14ac:dyDescent="0.2">
      <c r="A46" s="50" t="s">
        <v>118</v>
      </c>
      <c r="B46" s="10"/>
      <c r="C46" s="10"/>
      <c r="D46" s="219"/>
      <c r="E46" s="10"/>
      <c r="F46" s="10"/>
      <c r="G46" s="10"/>
      <c r="H46" s="10"/>
      <c r="I46" s="10"/>
      <c r="J46" s="11"/>
    </row>
    <row r="47" spans="1:18" x14ac:dyDescent="0.2">
      <c r="A47" s="60" t="s">
        <v>119</v>
      </c>
      <c r="B47" s="10"/>
      <c r="C47" s="10"/>
      <c r="D47" s="219"/>
      <c r="E47" s="10"/>
      <c r="F47" s="10"/>
      <c r="G47" s="10"/>
      <c r="H47" s="10"/>
      <c r="I47" s="10"/>
      <c r="J47" s="11"/>
    </row>
    <row r="48" spans="1:18" x14ac:dyDescent="0.2">
      <c r="A48" s="60" t="s">
        <v>120</v>
      </c>
      <c r="B48" s="10"/>
      <c r="C48" s="10"/>
      <c r="D48" s="219"/>
      <c r="E48" s="10"/>
      <c r="F48" s="12" t="s">
        <v>122</v>
      </c>
      <c r="G48" s="465"/>
      <c r="H48" s="465"/>
      <c r="I48" s="10"/>
      <c r="J48" s="11"/>
    </row>
    <row r="49" spans="1:26" x14ac:dyDescent="0.2">
      <c r="A49" s="60" t="s">
        <v>120</v>
      </c>
      <c r="B49" s="10"/>
      <c r="C49" s="10"/>
      <c r="D49" s="219"/>
      <c r="E49" s="10"/>
      <c r="F49" s="12" t="s">
        <v>122</v>
      </c>
      <c r="G49" s="465"/>
      <c r="H49" s="465"/>
      <c r="I49" s="10"/>
      <c r="J49" s="11"/>
    </row>
    <row r="50" spans="1:26" x14ac:dyDescent="0.2">
      <c r="A50" s="60" t="s">
        <v>120</v>
      </c>
      <c r="B50" s="10"/>
      <c r="C50" s="10"/>
      <c r="D50" s="219"/>
      <c r="E50" s="10"/>
      <c r="F50" s="12" t="s">
        <v>122</v>
      </c>
      <c r="G50" s="465"/>
      <c r="H50" s="465"/>
      <c r="I50" s="10"/>
      <c r="J50" s="11"/>
    </row>
    <row r="51" spans="1:26" x14ac:dyDescent="0.2">
      <c r="A51" s="50"/>
      <c r="B51" s="10"/>
      <c r="C51" s="10"/>
      <c r="D51" s="10"/>
      <c r="E51" s="10"/>
      <c r="F51" s="10"/>
      <c r="G51" s="10"/>
      <c r="H51" s="10"/>
      <c r="I51" s="10"/>
      <c r="J51" s="11"/>
    </row>
    <row r="52" spans="1:26" x14ac:dyDescent="0.2">
      <c r="A52" s="50"/>
      <c r="B52" s="10"/>
      <c r="C52" s="10"/>
      <c r="D52" s="10"/>
      <c r="E52" s="10"/>
      <c r="F52" s="10"/>
      <c r="G52" s="10"/>
      <c r="H52" s="10"/>
      <c r="I52" s="10"/>
      <c r="J52" s="11"/>
    </row>
    <row r="53" spans="1:26" x14ac:dyDescent="0.2">
      <c r="A53" s="55"/>
      <c r="B53" s="131"/>
      <c r="C53" s="131"/>
      <c r="D53" s="131"/>
      <c r="E53" s="131"/>
      <c r="F53" s="131"/>
      <c r="G53" s="131"/>
      <c r="H53" s="131"/>
      <c r="I53" s="131"/>
      <c r="J53" s="54"/>
    </row>
    <row r="54" spans="1:26" x14ac:dyDescent="0.2">
      <c r="A54" s="216"/>
      <c r="B54" s="16"/>
      <c r="C54" s="16"/>
      <c r="D54" s="16"/>
      <c r="E54" s="16"/>
      <c r="F54" s="16"/>
      <c r="G54" s="16"/>
      <c r="H54" s="16"/>
      <c r="I54" s="16"/>
      <c r="J54" s="17"/>
    </row>
    <row r="55" spans="1:26" x14ac:dyDescent="0.2">
      <c r="A55" s="60" t="s">
        <v>102</v>
      </c>
      <c r="B55" s="12"/>
      <c r="C55" s="426"/>
      <c r="D55" s="434"/>
      <c r="E55" s="434"/>
      <c r="F55" s="434"/>
      <c r="G55" s="434"/>
      <c r="H55" s="435"/>
      <c r="I55" s="10"/>
      <c r="J55" s="11"/>
      <c r="L55" s="20" t="s">
        <v>123</v>
      </c>
      <c r="M55" s="19"/>
      <c r="N55" s="19"/>
      <c r="O55" s="19"/>
      <c r="P55" s="19"/>
      <c r="Q55" s="19"/>
    </row>
    <row r="56" spans="1:26" x14ac:dyDescent="0.2">
      <c r="A56" s="60"/>
      <c r="B56" s="12"/>
      <c r="C56" s="12"/>
      <c r="D56" s="12"/>
      <c r="E56" s="12"/>
      <c r="F56" s="10"/>
      <c r="G56" s="10"/>
      <c r="H56" s="10"/>
      <c r="I56" s="10"/>
      <c r="J56" s="11"/>
    </row>
    <row r="57" spans="1:26" x14ac:dyDescent="0.2">
      <c r="A57" s="60" t="s">
        <v>103</v>
      </c>
      <c r="B57" s="12"/>
      <c r="C57" s="426"/>
      <c r="D57" s="434"/>
      <c r="E57" s="434"/>
      <c r="F57" s="434"/>
      <c r="G57" s="434"/>
      <c r="H57" s="435"/>
      <c r="I57" s="10"/>
      <c r="J57" s="11"/>
      <c r="L57" s="20" t="s">
        <v>124</v>
      </c>
      <c r="M57" s="19"/>
      <c r="N57" s="19"/>
      <c r="O57" s="19"/>
      <c r="P57" s="19"/>
      <c r="Q57" s="19"/>
      <c r="R57" s="19"/>
    </row>
    <row r="58" spans="1:26" x14ac:dyDescent="0.2">
      <c r="A58" s="60"/>
      <c r="B58" s="12"/>
      <c r="C58" s="12"/>
      <c r="D58" s="12"/>
      <c r="E58" s="12"/>
      <c r="F58" s="10"/>
      <c r="G58" s="10"/>
      <c r="H58" s="10"/>
      <c r="I58" s="10"/>
      <c r="J58" s="11"/>
    </row>
    <row r="59" spans="1:26" x14ac:dyDescent="0.2">
      <c r="A59" s="60" t="s">
        <v>104</v>
      </c>
      <c r="B59" s="12"/>
      <c r="C59" s="12"/>
      <c r="D59" s="12"/>
      <c r="E59" s="12"/>
      <c r="F59" s="10"/>
      <c r="G59" s="10"/>
      <c r="H59" s="10"/>
      <c r="I59" s="10"/>
      <c r="J59" s="11"/>
      <c r="L59" s="48" t="s">
        <v>125</v>
      </c>
      <c r="M59" s="19"/>
      <c r="N59" s="19"/>
      <c r="O59" s="19"/>
      <c r="P59" s="19"/>
      <c r="Q59" s="19"/>
      <c r="R59" s="19"/>
      <c r="S59" s="19"/>
      <c r="T59" s="19"/>
      <c r="U59" s="19"/>
      <c r="V59" s="19"/>
      <c r="W59" s="19"/>
      <c r="X59" s="19"/>
      <c r="Y59" s="19"/>
      <c r="Z59" s="19"/>
    </row>
    <row r="60" spans="1:26" x14ac:dyDescent="0.2">
      <c r="A60" s="222" t="s">
        <v>7</v>
      </c>
      <c r="B60" s="217"/>
      <c r="C60" s="218"/>
      <c r="D60" s="217" t="s">
        <v>8</v>
      </c>
      <c r="E60" s="10"/>
      <c r="F60" s="10"/>
      <c r="G60" s="10"/>
      <c r="H60" s="10"/>
      <c r="I60" s="10"/>
      <c r="J60" s="11"/>
      <c r="L60" s="9"/>
      <c r="M60" s="9"/>
      <c r="N60" s="9"/>
      <c r="O60" s="9"/>
      <c r="P60" s="9"/>
      <c r="Q60" s="9"/>
      <c r="R60" s="9"/>
      <c r="S60" s="9"/>
      <c r="T60" s="9"/>
      <c r="U60" s="9"/>
      <c r="V60" s="9"/>
      <c r="W60" s="9"/>
      <c r="X60" s="9"/>
      <c r="Y60" s="9"/>
      <c r="Z60" s="9"/>
    </row>
    <row r="61" spans="1:26" x14ac:dyDescent="0.2">
      <c r="A61" s="50"/>
      <c r="B61" s="10"/>
      <c r="C61" s="10"/>
      <c r="D61" s="10"/>
      <c r="E61" s="10"/>
      <c r="F61" s="10"/>
      <c r="G61" s="10"/>
      <c r="H61" s="10"/>
      <c r="I61" s="10"/>
      <c r="J61" s="11"/>
    </row>
    <row r="62" spans="1:26" x14ac:dyDescent="0.2">
      <c r="A62" s="50" t="s">
        <v>105</v>
      </c>
      <c r="B62" s="10"/>
      <c r="C62" s="10"/>
      <c r="D62" s="10"/>
      <c r="E62" s="10"/>
      <c r="F62" s="10"/>
      <c r="G62" s="10"/>
      <c r="H62" s="10"/>
      <c r="I62" s="10"/>
      <c r="J62" s="11"/>
      <c r="L62" s="20" t="s">
        <v>126</v>
      </c>
      <c r="M62" s="19"/>
      <c r="N62" s="19"/>
      <c r="O62" s="19"/>
      <c r="P62" s="19"/>
    </row>
    <row r="63" spans="1:26" x14ac:dyDescent="0.2">
      <c r="A63" s="50"/>
      <c r="B63" s="10"/>
      <c r="C63" s="466"/>
      <c r="D63" s="467"/>
      <c r="E63" s="467"/>
      <c r="F63" s="467"/>
      <c r="G63" s="467"/>
      <c r="H63" s="468"/>
      <c r="I63" s="10"/>
      <c r="J63" s="11"/>
    </row>
    <row r="64" spans="1:26" x14ac:dyDescent="0.2">
      <c r="A64" s="50"/>
      <c r="B64" s="10"/>
      <c r="C64" s="469"/>
      <c r="D64" s="470"/>
      <c r="E64" s="470"/>
      <c r="F64" s="470"/>
      <c r="G64" s="470"/>
      <c r="H64" s="471"/>
      <c r="I64" s="10"/>
      <c r="J64" s="11"/>
    </row>
    <row r="65" spans="1:22" x14ac:dyDescent="0.2">
      <c r="A65" s="59"/>
      <c r="B65" s="10"/>
      <c r="C65" s="469"/>
      <c r="D65" s="470"/>
      <c r="E65" s="470"/>
      <c r="F65" s="470"/>
      <c r="G65" s="470"/>
      <c r="H65" s="471"/>
      <c r="I65" s="10"/>
      <c r="J65" s="11"/>
    </row>
    <row r="66" spans="1:22" x14ac:dyDescent="0.2">
      <c r="A66" s="50"/>
      <c r="B66" s="10"/>
      <c r="C66" s="469"/>
      <c r="D66" s="470"/>
      <c r="E66" s="470"/>
      <c r="F66" s="470"/>
      <c r="G66" s="470"/>
      <c r="H66" s="471"/>
      <c r="I66" s="10"/>
      <c r="J66" s="11"/>
    </row>
    <row r="67" spans="1:22" x14ac:dyDescent="0.2">
      <c r="A67" s="50"/>
      <c r="B67" s="10"/>
      <c r="C67" s="472"/>
      <c r="D67" s="473"/>
      <c r="E67" s="473"/>
      <c r="F67" s="473"/>
      <c r="G67" s="473"/>
      <c r="H67" s="474"/>
      <c r="I67" s="10"/>
      <c r="J67" s="11"/>
    </row>
    <row r="68" spans="1:22" x14ac:dyDescent="0.2">
      <c r="A68" s="60"/>
      <c r="B68" s="10"/>
      <c r="C68" s="10"/>
      <c r="D68" s="10"/>
      <c r="E68" s="10"/>
      <c r="F68" s="10"/>
      <c r="G68" s="10"/>
      <c r="H68" s="10"/>
      <c r="I68" s="10"/>
      <c r="J68" s="11"/>
    </row>
    <row r="69" spans="1:22" x14ac:dyDescent="0.2">
      <c r="A69" s="50" t="s">
        <v>106</v>
      </c>
      <c r="B69" s="10"/>
      <c r="C69" s="10"/>
      <c r="D69" s="10"/>
      <c r="E69" s="10"/>
      <c r="F69" s="10"/>
      <c r="G69" s="10"/>
      <c r="H69" s="10"/>
      <c r="I69" s="10"/>
      <c r="J69" s="11"/>
      <c r="L69" s="20" t="s">
        <v>127</v>
      </c>
      <c r="M69" s="19"/>
      <c r="N69" s="19"/>
      <c r="O69" s="19"/>
      <c r="P69" s="19"/>
      <c r="Q69" s="19"/>
      <c r="R69" s="19"/>
      <c r="S69" s="19"/>
      <c r="T69" s="19"/>
      <c r="U69" s="19"/>
      <c r="V69" s="19"/>
    </row>
    <row r="70" spans="1:22" x14ac:dyDescent="0.2">
      <c r="A70" s="50"/>
      <c r="B70" s="10"/>
      <c r="C70" s="466"/>
      <c r="D70" s="467"/>
      <c r="E70" s="467"/>
      <c r="F70" s="467"/>
      <c r="G70" s="467"/>
      <c r="H70" s="468"/>
      <c r="I70" s="10"/>
      <c r="J70" s="11"/>
    </row>
    <row r="71" spans="1:22" x14ac:dyDescent="0.2">
      <c r="A71" s="50"/>
      <c r="B71" s="10"/>
      <c r="C71" s="469"/>
      <c r="D71" s="470"/>
      <c r="E71" s="470"/>
      <c r="F71" s="470"/>
      <c r="G71" s="470"/>
      <c r="H71" s="471"/>
      <c r="I71" s="10"/>
      <c r="J71" s="11"/>
    </row>
    <row r="72" spans="1:22" x14ac:dyDescent="0.2">
      <c r="A72" s="50"/>
      <c r="B72" s="10"/>
      <c r="C72" s="469"/>
      <c r="D72" s="470"/>
      <c r="E72" s="470"/>
      <c r="F72" s="470"/>
      <c r="G72" s="470"/>
      <c r="H72" s="471"/>
      <c r="I72" s="10"/>
      <c r="J72" s="11"/>
    </row>
    <row r="73" spans="1:22" x14ac:dyDescent="0.2">
      <c r="A73" s="50"/>
      <c r="B73" s="10"/>
      <c r="C73" s="469"/>
      <c r="D73" s="470"/>
      <c r="E73" s="470"/>
      <c r="F73" s="470"/>
      <c r="G73" s="470"/>
      <c r="H73" s="471"/>
      <c r="I73" s="10"/>
      <c r="J73" s="11"/>
    </row>
    <row r="74" spans="1:22" x14ac:dyDescent="0.2">
      <c r="A74" s="50"/>
      <c r="B74" s="10"/>
      <c r="C74" s="472"/>
      <c r="D74" s="473"/>
      <c r="E74" s="473"/>
      <c r="F74" s="473"/>
      <c r="G74" s="473"/>
      <c r="H74" s="474"/>
      <c r="I74" s="10"/>
      <c r="J74" s="11"/>
    </row>
    <row r="75" spans="1:22" x14ac:dyDescent="0.2">
      <c r="A75" s="50"/>
      <c r="B75" s="10"/>
      <c r="C75" s="10"/>
      <c r="D75" s="10"/>
      <c r="E75" s="10"/>
      <c r="F75" s="10"/>
      <c r="G75" s="10"/>
      <c r="H75" s="10"/>
      <c r="I75" s="10"/>
      <c r="J75" s="11"/>
    </row>
    <row r="76" spans="1:22" x14ac:dyDescent="0.2">
      <c r="A76" s="60" t="s">
        <v>107</v>
      </c>
      <c r="B76" s="10"/>
      <c r="C76" s="10"/>
      <c r="D76" s="10"/>
      <c r="E76" s="10"/>
      <c r="F76" s="10"/>
      <c r="G76" s="10"/>
      <c r="H76" s="10"/>
      <c r="I76" s="10"/>
      <c r="J76" s="11"/>
      <c r="L76" s="20" t="s">
        <v>128</v>
      </c>
      <c r="M76" s="19"/>
      <c r="N76" s="19"/>
    </row>
    <row r="77" spans="1:22" x14ac:dyDescent="0.2">
      <c r="A77" s="222"/>
      <c r="B77" s="12" t="s">
        <v>108</v>
      </c>
      <c r="C77" s="10"/>
      <c r="D77" s="10"/>
      <c r="E77" s="10"/>
      <c r="F77" s="10"/>
      <c r="G77" s="10"/>
      <c r="H77" s="10"/>
      <c r="I77" s="10"/>
      <c r="J77" s="11"/>
    </row>
    <row r="78" spans="1:22" x14ac:dyDescent="0.2">
      <c r="A78" s="222"/>
      <c r="B78" s="12" t="s">
        <v>109</v>
      </c>
      <c r="C78" s="10"/>
      <c r="D78" s="10"/>
      <c r="E78" s="10"/>
      <c r="F78" s="10"/>
      <c r="G78" s="10"/>
      <c r="H78" s="10"/>
      <c r="I78" s="10"/>
      <c r="J78" s="11"/>
    </row>
    <row r="79" spans="1:22" x14ac:dyDescent="0.2">
      <c r="A79" s="222"/>
      <c r="B79" s="12" t="s">
        <v>110</v>
      </c>
      <c r="C79" s="10"/>
      <c r="D79" s="10"/>
      <c r="E79" s="10"/>
      <c r="F79" s="10"/>
      <c r="G79" s="10"/>
      <c r="H79" s="10"/>
      <c r="I79" s="10"/>
      <c r="J79" s="11"/>
    </row>
    <row r="80" spans="1:22" x14ac:dyDescent="0.2">
      <c r="A80" s="222"/>
      <c r="B80" s="12" t="s">
        <v>111</v>
      </c>
      <c r="C80" s="10"/>
      <c r="D80" s="10"/>
      <c r="E80" s="10"/>
      <c r="F80" s="10"/>
      <c r="G80" s="10"/>
      <c r="H80" s="10"/>
      <c r="I80" s="10"/>
      <c r="J80" s="11"/>
    </row>
    <row r="81" spans="1:18" x14ac:dyDescent="0.2">
      <c r="A81" s="222"/>
      <c r="B81" s="12" t="s">
        <v>112</v>
      </c>
      <c r="C81" s="10"/>
      <c r="D81" s="10"/>
      <c r="E81" s="10"/>
      <c r="F81" s="10"/>
      <c r="G81" s="10"/>
      <c r="H81" s="10"/>
      <c r="I81" s="10"/>
      <c r="J81" s="11"/>
    </row>
    <row r="82" spans="1:18" x14ac:dyDescent="0.2">
      <c r="A82" s="222"/>
      <c r="B82" s="12" t="s">
        <v>113</v>
      </c>
      <c r="C82" s="10"/>
      <c r="D82" s="10"/>
      <c r="E82" s="10"/>
      <c r="F82" s="10"/>
      <c r="G82" s="10"/>
      <c r="H82" s="10"/>
      <c r="I82" s="10"/>
      <c r="J82" s="11"/>
    </row>
    <row r="83" spans="1:18" x14ac:dyDescent="0.2">
      <c r="A83" s="222"/>
      <c r="B83" s="12" t="s">
        <v>114</v>
      </c>
      <c r="C83" s="10"/>
      <c r="D83" s="10"/>
      <c r="E83" s="10"/>
      <c r="F83" s="10"/>
      <c r="G83" s="10"/>
      <c r="H83" s="10"/>
      <c r="I83" s="10"/>
      <c r="J83" s="11"/>
    </row>
    <row r="84" spans="1:18" x14ac:dyDescent="0.2">
      <c r="A84" s="222"/>
      <c r="B84" s="12" t="s">
        <v>115</v>
      </c>
      <c r="C84" s="10"/>
      <c r="D84" s="10"/>
      <c r="E84" s="10"/>
      <c r="F84" s="10"/>
      <c r="G84" s="10"/>
      <c r="H84" s="10"/>
      <c r="I84" s="10"/>
      <c r="J84" s="11"/>
    </row>
    <row r="85" spans="1:18" x14ac:dyDescent="0.2">
      <c r="A85" s="50"/>
      <c r="B85" s="10"/>
      <c r="C85" s="10"/>
      <c r="D85" s="10" t="s">
        <v>249</v>
      </c>
      <c r="E85" s="10"/>
      <c r="F85" s="10"/>
      <c r="G85" s="10"/>
      <c r="H85" s="10"/>
      <c r="I85" s="10"/>
      <c r="J85" s="11"/>
    </row>
    <row r="86" spans="1:18" x14ac:dyDescent="0.2">
      <c r="A86" s="50" t="s">
        <v>116</v>
      </c>
      <c r="B86" s="10"/>
      <c r="C86" s="10"/>
      <c r="D86" s="219"/>
      <c r="E86" s="10"/>
      <c r="F86" s="10"/>
      <c r="G86" s="10"/>
      <c r="H86" s="10"/>
      <c r="I86" s="10"/>
      <c r="J86" s="11"/>
      <c r="L86" s="20" t="s">
        <v>129</v>
      </c>
      <c r="M86" s="19"/>
      <c r="N86" s="19"/>
      <c r="O86" s="19"/>
      <c r="P86" s="19"/>
      <c r="Q86" s="19"/>
      <c r="R86" s="19"/>
    </row>
    <row r="87" spans="1:18" x14ac:dyDescent="0.2">
      <c r="A87" s="60" t="s">
        <v>117</v>
      </c>
      <c r="B87" s="10"/>
      <c r="C87" s="10"/>
      <c r="D87" s="219"/>
      <c r="E87" s="10"/>
      <c r="F87" s="10"/>
      <c r="G87" s="10"/>
      <c r="H87" s="10"/>
      <c r="I87" s="10"/>
      <c r="J87" s="11"/>
    </row>
    <row r="88" spans="1:18" x14ac:dyDescent="0.2">
      <c r="A88" s="60" t="s">
        <v>121</v>
      </c>
      <c r="B88" s="10"/>
      <c r="C88" s="10"/>
      <c r="D88" s="219"/>
      <c r="E88" s="10"/>
      <c r="F88" s="10"/>
      <c r="G88" s="10"/>
      <c r="H88" s="10"/>
      <c r="I88" s="10"/>
      <c r="J88" s="11"/>
    </row>
    <row r="89" spans="1:18" x14ac:dyDescent="0.2">
      <c r="A89" s="50" t="s">
        <v>118</v>
      </c>
      <c r="B89" s="10"/>
      <c r="C89" s="10"/>
      <c r="D89" s="219"/>
      <c r="E89" s="10"/>
      <c r="F89" s="10"/>
      <c r="G89" s="10"/>
      <c r="H89" s="10"/>
      <c r="I89" s="10"/>
      <c r="J89" s="11"/>
    </row>
    <row r="90" spans="1:18" x14ac:dyDescent="0.2">
      <c r="A90" s="60" t="s">
        <v>119</v>
      </c>
      <c r="B90" s="10"/>
      <c r="C90" s="10"/>
      <c r="D90" s="219"/>
      <c r="E90" s="10"/>
      <c r="F90" s="10"/>
      <c r="G90" s="10"/>
      <c r="H90" s="10"/>
      <c r="I90" s="10"/>
      <c r="J90" s="11"/>
    </row>
    <row r="91" spans="1:18" x14ac:dyDescent="0.2">
      <c r="A91" s="60" t="s">
        <v>120</v>
      </c>
      <c r="B91" s="10"/>
      <c r="C91" s="10"/>
      <c r="D91" s="219"/>
      <c r="E91" s="10"/>
      <c r="F91" s="12" t="s">
        <v>122</v>
      </c>
      <c r="G91" s="465"/>
      <c r="H91" s="465"/>
      <c r="I91" s="10"/>
      <c r="J91" s="11"/>
    </row>
    <row r="92" spans="1:18" x14ac:dyDescent="0.2">
      <c r="A92" s="60" t="s">
        <v>120</v>
      </c>
      <c r="B92" s="10"/>
      <c r="C92" s="10"/>
      <c r="D92" s="219"/>
      <c r="E92" s="10"/>
      <c r="F92" s="12" t="s">
        <v>122</v>
      </c>
      <c r="G92" s="465"/>
      <c r="H92" s="465"/>
      <c r="I92" s="10"/>
      <c r="J92" s="11"/>
    </row>
    <row r="93" spans="1:18" x14ac:dyDescent="0.2">
      <c r="A93" s="60" t="s">
        <v>120</v>
      </c>
      <c r="B93" s="10"/>
      <c r="C93" s="10"/>
      <c r="D93" s="219"/>
      <c r="E93" s="10"/>
      <c r="F93" s="12" t="s">
        <v>122</v>
      </c>
      <c r="G93" s="465"/>
      <c r="H93" s="465"/>
      <c r="I93" s="10"/>
      <c r="J93" s="11"/>
    </row>
    <row r="94" spans="1:18" x14ac:dyDescent="0.2">
      <c r="A94" s="50"/>
      <c r="B94" s="10"/>
      <c r="C94" s="10"/>
      <c r="D94" s="10"/>
      <c r="E94" s="10"/>
      <c r="F94" s="10"/>
      <c r="G94" s="10"/>
      <c r="H94" s="10"/>
      <c r="I94" s="10"/>
      <c r="J94" s="11"/>
    </row>
    <row r="95" spans="1:18" x14ac:dyDescent="0.2">
      <c r="A95" s="55"/>
      <c r="B95" s="131"/>
      <c r="C95" s="131"/>
      <c r="D95" s="131"/>
      <c r="E95" s="131"/>
      <c r="F95" s="131"/>
      <c r="G95" s="131"/>
      <c r="H95" s="131"/>
      <c r="I95" s="131"/>
      <c r="J95" s="54"/>
    </row>
    <row r="96" spans="1:18" x14ac:dyDescent="0.2">
      <c r="A96" s="50"/>
      <c r="B96" s="10"/>
      <c r="C96" s="10"/>
      <c r="D96" s="10"/>
      <c r="E96" s="10"/>
      <c r="F96" s="10"/>
      <c r="G96" s="10"/>
      <c r="H96" s="10"/>
      <c r="I96" s="10"/>
      <c r="J96" s="11"/>
    </row>
    <row r="97" spans="1:26" x14ac:dyDescent="0.2">
      <c r="A97" s="50"/>
      <c r="B97" s="10"/>
      <c r="C97" s="10"/>
      <c r="D97" s="10"/>
      <c r="E97" s="10"/>
      <c r="F97" s="10"/>
      <c r="G97" s="10"/>
      <c r="H97" s="10"/>
      <c r="I97" s="10"/>
      <c r="J97" s="11"/>
    </row>
    <row r="98" spans="1:26" x14ac:dyDescent="0.2">
      <c r="A98" s="60" t="s">
        <v>102</v>
      </c>
      <c r="B98" s="12"/>
      <c r="C98" s="426"/>
      <c r="D98" s="434"/>
      <c r="E98" s="434"/>
      <c r="F98" s="434"/>
      <c r="G98" s="434"/>
      <c r="H98" s="435"/>
      <c r="I98" s="10"/>
      <c r="J98" s="11"/>
      <c r="L98" s="20" t="s">
        <v>123</v>
      </c>
      <c r="M98" s="19"/>
      <c r="N98" s="19"/>
      <c r="O98" s="19"/>
      <c r="P98" s="19"/>
      <c r="Q98" s="19"/>
    </row>
    <row r="99" spans="1:26" x14ac:dyDescent="0.2">
      <c r="A99" s="60"/>
      <c r="B99" s="12"/>
      <c r="C99" s="67"/>
      <c r="D99" s="67"/>
      <c r="E99" s="67"/>
      <c r="F99" s="68"/>
      <c r="G99" s="68"/>
      <c r="H99" s="68"/>
      <c r="I99" s="10"/>
      <c r="J99" s="11"/>
    </row>
    <row r="100" spans="1:26" x14ac:dyDescent="0.2">
      <c r="A100" s="60" t="s">
        <v>103</v>
      </c>
      <c r="B100" s="12"/>
      <c r="C100" s="426"/>
      <c r="D100" s="434"/>
      <c r="E100" s="434"/>
      <c r="F100" s="434"/>
      <c r="G100" s="434"/>
      <c r="H100" s="435"/>
      <c r="I100" s="10"/>
      <c r="J100" s="11"/>
      <c r="L100" s="20" t="s">
        <v>124</v>
      </c>
      <c r="M100" s="19"/>
      <c r="N100" s="19"/>
      <c r="O100" s="19"/>
      <c r="P100" s="19"/>
      <c r="Q100" s="19"/>
      <c r="R100" s="19"/>
    </row>
    <row r="101" spans="1:26" x14ac:dyDescent="0.2">
      <c r="A101" s="60"/>
      <c r="B101" s="12"/>
      <c r="C101" s="12"/>
      <c r="D101" s="12"/>
      <c r="E101" s="12"/>
      <c r="F101" s="10"/>
      <c r="G101" s="10"/>
      <c r="H101" s="10"/>
      <c r="I101" s="10"/>
      <c r="J101" s="11"/>
    </row>
    <row r="102" spans="1:26" x14ac:dyDescent="0.2">
      <c r="A102" s="60" t="s">
        <v>104</v>
      </c>
      <c r="B102" s="12"/>
      <c r="C102" s="12"/>
      <c r="D102" s="12"/>
      <c r="E102" s="12"/>
      <c r="F102" s="10"/>
      <c r="G102" s="10"/>
      <c r="H102" s="10"/>
      <c r="I102" s="10"/>
      <c r="J102" s="11"/>
      <c r="L102" s="48" t="s">
        <v>125</v>
      </c>
      <c r="M102" s="19"/>
      <c r="N102" s="19"/>
      <c r="O102" s="19"/>
      <c r="P102" s="19"/>
      <c r="Q102" s="19"/>
      <c r="R102" s="19"/>
      <c r="S102" s="19"/>
      <c r="T102" s="19"/>
      <c r="U102" s="19"/>
      <c r="V102" s="19"/>
      <c r="W102" s="19"/>
      <c r="X102" s="19"/>
      <c r="Y102" s="19"/>
      <c r="Z102" s="19"/>
    </row>
    <row r="103" spans="1:26" x14ac:dyDescent="0.2">
      <c r="A103" s="25" t="s">
        <v>7</v>
      </c>
      <c r="B103" s="6"/>
      <c r="C103" s="63"/>
      <c r="D103" s="6" t="s">
        <v>8</v>
      </c>
      <c r="E103" s="10"/>
      <c r="F103" s="10"/>
      <c r="G103" s="10"/>
      <c r="H103" s="10"/>
      <c r="I103" s="10"/>
      <c r="J103" s="11"/>
      <c r="L103" s="9"/>
      <c r="M103" s="9"/>
      <c r="N103" s="9"/>
      <c r="O103" s="9"/>
      <c r="P103" s="9"/>
      <c r="Q103" s="9"/>
      <c r="R103" s="9"/>
      <c r="S103" s="9"/>
      <c r="T103" s="9"/>
      <c r="U103" s="9"/>
      <c r="V103" s="9"/>
      <c r="W103" s="9"/>
      <c r="X103" s="9"/>
      <c r="Y103" s="9"/>
      <c r="Z103" s="9"/>
    </row>
    <row r="104" spans="1:26" x14ac:dyDescent="0.2">
      <c r="A104" s="50"/>
      <c r="B104" s="10"/>
      <c r="C104" s="10"/>
      <c r="D104" s="10"/>
      <c r="E104" s="10"/>
      <c r="F104" s="10"/>
      <c r="G104" s="10"/>
      <c r="H104" s="10"/>
      <c r="I104" s="10"/>
      <c r="J104" s="11"/>
    </row>
    <row r="105" spans="1:26" x14ac:dyDescent="0.2">
      <c r="A105" s="50" t="s">
        <v>105</v>
      </c>
      <c r="B105" s="10"/>
      <c r="C105" s="10"/>
      <c r="D105" s="10"/>
      <c r="E105" s="10"/>
      <c r="F105" s="10"/>
      <c r="G105" s="10"/>
      <c r="H105" s="10"/>
      <c r="I105" s="10"/>
      <c r="J105" s="11"/>
      <c r="L105" s="20" t="s">
        <v>126</v>
      </c>
      <c r="M105" s="19"/>
      <c r="N105" s="19"/>
      <c r="O105" s="19"/>
      <c r="P105" s="19"/>
    </row>
    <row r="106" spans="1:26" x14ac:dyDescent="0.2">
      <c r="A106" s="50"/>
      <c r="B106" s="10"/>
      <c r="C106" s="466"/>
      <c r="D106" s="467"/>
      <c r="E106" s="467"/>
      <c r="F106" s="467"/>
      <c r="G106" s="467"/>
      <c r="H106" s="468"/>
      <c r="I106" s="10"/>
      <c r="J106" s="11"/>
    </row>
    <row r="107" spans="1:26" x14ac:dyDescent="0.2">
      <c r="A107" s="50"/>
      <c r="B107" s="10"/>
      <c r="C107" s="469"/>
      <c r="D107" s="470"/>
      <c r="E107" s="470"/>
      <c r="F107" s="470"/>
      <c r="G107" s="470"/>
      <c r="H107" s="471"/>
      <c r="I107" s="10"/>
      <c r="J107" s="11"/>
    </row>
    <row r="108" spans="1:26" x14ac:dyDescent="0.2">
      <c r="A108" s="59"/>
      <c r="B108" s="10"/>
      <c r="C108" s="469"/>
      <c r="D108" s="470"/>
      <c r="E108" s="470"/>
      <c r="F108" s="470"/>
      <c r="G108" s="470"/>
      <c r="H108" s="471"/>
      <c r="I108" s="10"/>
      <c r="J108" s="11"/>
    </row>
    <row r="109" spans="1:26" x14ac:dyDescent="0.2">
      <c r="A109" s="50"/>
      <c r="B109" s="10"/>
      <c r="C109" s="469"/>
      <c r="D109" s="470"/>
      <c r="E109" s="470"/>
      <c r="F109" s="470"/>
      <c r="G109" s="470"/>
      <c r="H109" s="471"/>
      <c r="I109" s="10"/>
      <c r="J109" s="11"/>
    </row>
    <row r="110" spans="1:26" x14ac:dyDescent="0.2">
      <c r="A110" s="50"/>
      <c r="B110" s="10"/>
      <c r="C110" s="472"/>
      <c r="D110" s="473"/>
      <c r="E110" s="473"/>
      <c r="F110" s="473"/>
      <c r="G110" s="473"/>
      <c r="H110" s="474"/>
      <c r="I110" s="10"/>
      <c r="J110" s="11"/>
    </row>
    <row r="111" spans="1:26" x14ac:dyDescent="0.2">
      <c r="A111" s="60"/>
      <c r="B111" s="10"/>
      <c r="C111" s="10"/>
      <c r="D111" s="10"/>
      <c r="E111" s="10"/>
      <c r="F111" s="10"/>
      <c r="G111" s="10"/>
      <c r="H111" s="10"/>
      <c r="I111" s="10"/>
      <c r="J111" s="11"/>
    </row>
    <row r="112" spans="1:26" x14ac:dyDescent="0.2">
      <c r="A112" s="50" t="s">
        <v>106</v>
      </c>
      <c r="B112" s="10"/>
      <c r="C112" s="10"/>
      <c r="D112" s="10"/>
      <c r="E112" s="10"/>
      <c r="F112" s="10"/>
      <c r="G112" s="10"/>
      <c r="H112" s="10"/>
      <c r="I112" s="10"/>
      <c r="J112" s="11"/>
      <c r="L112" s="20" t="s">
        <v>127</v>
      </c>
      <c r="M112" s="19"/>
      <c r="N112" s="19"/>
      <c r="O112" s="19"/>
      <c r="P112" s="19"/>
      <c r="Q112" s="19"/>
      <c r="R112" s="19"/>
      <c r="S112" s="19"/>
      <c r="T112" s="19"/>
      <c r="U112" s="19"/>
      <c r="V112" s="19"/>
    </row>
    <row r="113" spans="1:14" x14ac:dyDescent="0.2">
      <c r="A113" s="50"/>
      <c r="B113" s="10"/>
      <c r="C113" s="466"/>
      <c r="D113" s="467"/>
      <c r="E113" s="467"/>
      <c r="F113" s="467"/>
      <c r="G113" s="467"/>
      <c r="H113" s="468"/>
      <c r="I113" s="10"/>
      <c r="J113" s="11"/>
    </row>
    <row r="114" spans="1:14" x14ac:dyDescent="0.2">
      <c r="A114" s="50"/>
      <c r="B114" s="10"/>
      <c r="C114" s="469"/>
      <c r="D114" s="470"/>
      <c r="E114" s="470"/>
      <c r="F114" s="470"/>
      <c r="G114" s="470"/>
      <c r="H114" s="471"/>
      <c r="I114" s="10"/>
      <c r="J114" s="11"/>
    </row>
    <row r="115" spans="1:14" x14ac:dyDescent="0.2">
      <c r="A115" s="50"/>
      <c r="B115" s="10"/>
      <c r="C115" s="469"/>
      <c r="D115" s="470"/>
      <c r="E115" s="470"/>
      <c r="F115" s="470"/>
      <c r="G115" s="470"/>
      <c r="H115" s="471"/>
      <c r="I115" s="10"/>
      <c r="J115" s="11"/>
    </row>
    <row r="116" spans="1:14" x14ac:dyDescent="0.2">
      <c r="A116" s="50"/>
      <c r="B116" s="10"/>
      <c r="C116" s="469"/>
      <c r="D116" s="470"/>
      <c r="E116" s="470"/>
      <c r="F116" s="470"/>
      <c r="G116" s="470"/>
      <c r="H116" s="471"/>
      <c r="I116" s="10"/>
      <c r="J116" s="11"/>
    </row>
    <row r="117" spans="1:14" x14ac:dyDescent="0.2">
      <c r="A117" s="50"/>
      <c r="B117" s="10"/>
      <c r="C117" s="472"/>
      <c r="D117" s="473"/>
      <c r="E117" s="473"/>
      <c r="F117" s="473"/>
      <c r="G117" s="473"/>
      <c r="H117" s="474"/>
      <c r="I117" s="10"/>
      <c r="J117" s="11"/>
    </row>
    <row r="118" spans="1:14" x14ac:dyDescent="0.2">
      <c r="A118" s="50"/>
      <c r="B118" s="10"/>
      <c r="C118" s="10"/>
      <c r="D118" s="10"/>
      <c r="E118" s="10"/>
      <c r="F118" s="10"/>
      <c r="G118" s="10"/>
      <c r="H118" s="10"/>
      <c r="I118" s="10"/>
      <c r="J118" s="11"/>
    </row>
    <row r="119" spans="1:14" x14ac:dyDescent="0.2">
      <c r="A119" s="60" t="s">
        <v>107</v>
      </c>
      <c r="B119" s="10"/>
      <c r="C119" s="10"/>
      <c r="D119" s="10"/>
      <c r="E119" s="10"/>
      <c r="F119" s="10"/>
      <c r="G119" s="10"/>
      <c r="H119" s="10"/>
      <c r="I119" s="10"/>
      <c r="J119" s="11"/>
      <c r="L119" s="20" t="s">
        <v>128</v>
      </c>
      <c r="M119" s="19"/>
      <c r="N119" s="19"/>
    </row>
    <row r="120" spans="1:14" x14ac:dyDescent="0.2">
      <c r="A120" s="25"/>
      <c r="B120" s="12" t="s">
        <v>108</v>
      </c>
      <c r="C120" s="10"/>
      <c r="D120" s="10"/>
      <c r="E120" s="10"/>
      <c r="F120" s="10"/>
      <c r="G120" s="10"/>
      <c r="H120" s="10"/>
      <c r="I120" s="10"/>
      <c r="J120" s="11"/>
    </row>
    <row r="121" spans="1:14" x14ac:dyDescent="0.2">
      <c r="A121" s="25"/>
      <c r="B121" s="12" t="s">
        <v>109</v>
      </c>
      <c r="C121" s="10"/>
      <c r="D121" s="10"/>
      <c r="E121" s="10"/>
      <c r="F121" s="10"/>
      <c r="G121" s="10"/>
      <c r="H121" s="10"/>
      <c r="I121" s="10"/>
      <c r="J121" s="11"/>
    </row>
    <row r="122" spans="1:14" x14ac:dyDescent="0.2">
      <c r="A122" s="25"/>
      <c r="B122" s="12" t="s">
        <v>110</v>
      </c>
      <c r="C122" s="10"/>
      <c r="D122" s="10"/>
      <c r="E122" s="10"/>
      <c r="F122" s="10"/>
      <c r="G122" s="10"/>
      <c r="H122" s="10"/>
      <c r="I122" s="10"/>
      <c r="J122" s="11"/>
    </row>
    <row r="123" spans="1:14" x14ac:dyDescent="0.2">
      <c r="A123" s="25"/>
      <c r="B123" s="12" t="s">
        <v>111</v>
      </c>
      <c r="C123" s="10"/>
      <c r="D123" s="10"/>
      <c r="E123" s="10"/>
      <c r="F123" s="10"/>
      <c r="G123" s="10"/>
      <c r="H123" s="10"/>
      <c r="I123" s="10"/>
      <c r="J123" s="11"/>
    </row>
    <row r="124" spans="1:14" x14ac:dyDescent="0.2">
      <c r="A124" s="25"/>
      <c r="B124" s="12" t="s">
        <v>112</v>
      </c>
      <c r="C124" s="10"/>
      <c r="D124" s="10"/>
      <c r="E124" s="10"/>
      <c r="F124" s="10"/>
      <c r="G124" s="10"/>
      <c r="H124" s="10"/>
      <c r="I124" s="10"/>
      <c r="J124" s="11"/>
    </row>
    <row r="125" spans="1:14" x14ac:dyDescent="0.2">
      <c r="A125" s="25"/>
      <c r="B125" s="12" t="s">
        <v>113</v>
      </c>
      <c r="C125" s="10"/>
      <c r="D125" s="10"/>
      <c r="E125" s="10"/>
      <c r="F125" s="10"/>
      <c r="G125" s="10"/>
      <c r="H125" s="10"/>
      <c r="I125" s="10"/>
      <c r="J125" s="11"/>
    </row>
    <row r="126" spans="1:14" x14ac:dyDescent="0.2">
      <c r="A126" s="25"/>
      <c r="B126" s="12" t="s">
        <v>114</v>
      </c>
      <c r="C126" s="10"/>
      <c r="D126" s="10"/>
      <c r="E126" s="10"/>
      <c r="F126" s="10"/>
      <c r="G126" s="10"/>
      <c r="H126" s="10"/>
      <c r="I126" s="10"/>
      <c r="J126" s="11"/>
    </row>
    <row r="127" spans="1:14" x14ac:dyDescent="0.2">
      <c r="A127" s="25"/>
      <c r="B127" s="12" t="s">
        <v>115</v>
      </c>
      <c r="C127" s="10"/>
      <c r="D127" s="10"/>
      <c r="E127" s="10"/>
      <c r="F127" s="10"/>
      <c r="G127" s="10"/>
      <c r="H127" s="10"/>
      <c r="I127" s="10"/>
      <c r="J127" s="11"/>
    </row>
    <row r="128" spans="1:14" x14ac:dyDescent="0.2">
      <c r="A128" s="50"/>
      <c r="B128" s="10"/>
      <c r="C128" s="10"/>
      <c r="D128" s="10" t="s">
        <v>249</v>
      </c>
      <c r="E128" s="10"/>
      <c r="F128" s="10"/>
      <c r="G128" s="10"/>
      <c r="H128" s="10"/>
      <c r="I128" s="10"/>
      <c r="J128" s="11"/>
    </row>
    <row r="129" spans="1:18" x14ac:dyDescent="0.2">
      <c r="A129" s="50" t="s">
        <v>116</v>
      </c>
      <c r="B129" s="10"/>
      <c r="C129" s="10"/>
      <c r="D129" s="62"/>
      <c r="E129" s="10"/>
      <c r="F129" s="10"/>
      <c r="G129" s="10"/>
      <c r="H129" s="10"/>
      <c r="I129" s="10"/>
      <c r="J129" s="11"/>
      <c r="L129" s="20" t="s">
        <v>129</v>
      </c>
      <c r="M129" s="19"/>
      <c r="N129" s="19"/>
      <c r="O129" s="19"/>
      <c r="P129" s="19"/>
      <c r="Q129" s="19"/>
      <c r="R129" s="19"/>
    </row>
    <row r="130" spans="1:18" x14ac:dyDescent="0.2">
      <c r="A130" s="60" t="s">
        <v>117</v>
      </c>
      <c r="B130" s="10"/>
      <c r="C130" s="10"/>
      <c r="D130" s="62"/>
      <c r="E130" s="10"/>
      <c r="F130" s="10"/>
      <c r="G130" s="10"/>
      <c r="H130" s="10"/>
      <c r="I130" s="10"/>
      <c r="J130" s="11"/>
    </row>
    <row r="131" spans="1:18" x14ac:dyDescent="0.2">
      <c r="A131" s="60" t="s">
        <v>121</v>
      </c>
      <c r="B131" s="10"/>
      <c r="C131" s="10"/>
      <c r="D131" s="62"/>
      <c r="E131" s="10"/>
      <c r="F131" s="10"/>
      <c r="G131" s="10"/>
      <c r="H131" s="10"/>
      <c r="I131" s="10"/>
      <c r="J131" s="11"/>
    </row>
    <row r="132" spans="1:18" x14ac:dyDescent="0.2">
      <c r="A132" s="50" t="s">
        <v>118</v>
      </c>
      <c r="B132" s="10"/>
      <c r="C132" s="10"/>
      <c r="D132" s="62"/>
      <c r="E132" s="10"/>
      <c r="F132" s="10"/>
      <c r="G132" s="10"/>
      <c r="H132" s="10"/>
      <c r="I132" s="10"/>
      <c r="J132" s="11"/>
    </row>
    <row r="133" spans="1:18" x14ac:dyDescent="0.2">
      <c r="A133" s="60" t="s">
        <v>119</v>
      </c>
      <c r="B133" s="10"/>
      <c r="C133" s="10"/>
      <c r="D133" s="62"/>
      <c r="E133" s="10"/>
      <c r="F133" s="10"/>
      <c r="G133" s="10"/>
      <c r="H133" s="10"/>
      <c r="I133" s="10"/>
      <c r="J133" s="11"/>
    </row>
    <row r="134" spans="1:18" x14ac:dyDescent="0.2">
      <c r="A134" s="60" t="s">
        <v>120</v>
      </c>
      <c r="B134" s="10"/>
      <c r="C134" s="10"/>
      <c r="D134" s="62"/>
      <c r="E134" s="10"/>
      <c r="F134" s="12" t="s">
        <v>122</v>
      </c>
      <c r="G134" s="465"/>
      <c r="H134" s="465"/>
      <c r="I134" s="10"/>
      <c r="J134" s="11"/>
    </row>
    <row r="135" spans="1:18" x14ac:dyDescent="0.2">
      <c r="A135" s="60" t="s">
        <v>120</v>
      </c>
      <c r="B135" s="10"/>
      <c r="C135" s="10"/>
      <c r="D135" s="62"/>
      <c r="E135" s="10"/>
      <c r="F135" s="12" t="s">
        <v>122</v>
      </c>
      <c r="G135" s="465"/>
      <c r="H135" s="465"/>
      <c r="I135" s="10"/>
      <c r="J135" s="11"/>
    </row>
    <row r="136" spans="1:18" x14ac:dyDescent="0.2">
      <c r="A136" s="60" t="s">
        <v>120</v>
      </c>
      <c r="B136" s="10"/>
      <c r="C136" s="10"/>
      <c r="D136" s="62"/>
      <c r="E136" s="10"/>
      <c r="F136" s="12" t="s">
        <v>122</v>
      </c>
      <c r="G136" s="465"/>
      <c r="H136" s="465"/>
      <c r="I136" s="10"/>
      <c r="J136" s="11"/>
    </row>
    <row r="137" spans="1:18" x14ac:dyDescent="0.2">
      <c r="A137" s="50"/>
      <c r="B137" s="10"/>
      <c r="C137" s="10"/>
      <c r="D137" s="10"/>
      <c r="E137" s="10"/>
      <c r="F137" s="10"/>
      <c r="G137" s="10"/>
      <c r="H137" s="10"/>
      <c r="I137" s="10"/>
      <c r="J137" s="11"/>
    </row>
    <row r="138" spans="1:18" x14ac:dyDescent="0.2">
      <c r="A138" s="55"/>
      <c r="B138" s="131"/>
      <c r="C138" s="131"/>
      <c r="D138" s="131"/>
      <c r="E138" s="131"/>
      <c r="F138" s="131"/>
      <c r="G138" s="131"/>
      <c r="H138" s="131"/>
      <c r="I138" s="131"/>
      <c r="J138" s="54"/>
    </row>
  </sheetData>
  <sheetProtection password="EFD5" sheet="1" objects="1" scenarios="1" selectLockedCells="1"/>
  <mergeCells count="22">
    <mergeCell ref="G93:H93"/>
    <mergeCell ref="N2:P2"/>
    <mergeCell ref="C14:H14"/>
    <mergeCell ref="C12:H12"/>
    <mergeCell ref="C20:H24"/>
    <mergeCell ref="C27:H31"/>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1" manualBreakCount="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topLeftCell="A19" zoomScaleNormal="100" workbookViewId="0">
      <selection activeCell="D2" sqref="D2:F2"/>
    </sheetView>
  </sheetViews>
  <sheetFormatPr defaultRowHeight="12.75" x14ac:dyDescent="0.2"/>
  <cols>
    <col min="1" max="1" width="76" style="130" customWidth="1"/>
  </cols>
  <sheetData>
    <row r="2" spans="1:6" x14ac:dyDescent="0.2">
      <c r="D2" s="350" t="s">
        <v>225</v>
      </c>
      <c r="E2" s="351"/>
      <c r="F2" s="352"/>
    </row>
    <row r="5" spans="1:6" x14ac:dyDescent="0.2">
      <c r="A5" s="223" t="s">
        <v>130</v>
      </c>
    </row>
    <row r="6" spans="1:6" x14ac:dyDescent="0.2">
      <c r="A6" s="109"/>
    </row>
    <row r="7" spans="1:6" ht="25.5" x14ac:dyDescent="0.2">
      <c r="A7" s="109" t="s">
        <v>133</v>
      </c>
    </row>
    <row r="8" spans="1:6" x14ac:dyDescent="0.2">
      <c r="A8" s="109"/>
    </row>
    <row r="9" spans="1:6" ht="25.5" x14ac:dyDescent="0.2">
      <c r="A9" s="109" t="s">
        <v>134</v>
      </c>
    </row>
    <row r="10" spans="1:6" x14ac:dyDescent="0.2">
      <c r="A10" s="109"/>
    </row>
    <row r="11" spans="1:6" x14ac:dyDescent="0.2">
      <c r="A11" s="109" t="s">
        <v>147</v>
      </c>
    </row>
  </sheetData>
  <sheetProtection password="EFD5" sheet="1" objects="1" scenarios="1" selectLockedCells="1"/>
  <customSheetViews>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
    <mergeCell ref="D2:F2"/>
  </mergeCells>
  <hyperlinks>
    <hyperlink ref="D2:F2" location="'Aloita tästä'!A1" display="PALAA TÄSTÄ KANSISIVULLE"/>
  </hyperlinks>
  <pageMargins left="0.39370078740157483" right="0.70866141732283472" top="0.39370078740157483"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2" r:id="rId5"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C17" sqref="C17"/>
    </sheetView>
  </sheetViews>
  <sheetFormatPr defaultRowHeight="12.75" x14ac:dyDescent="0.2"/>
  <cols>
    <col min="1" max="1" width="61" customWidth="1"/>
    <col min="2" max="2" width="9.42578125" customWidth="1"/>
    <col min="3" max="3" width="11.42578125" bestFit="1" customWidth="1"/>
  </cols>
  <sheetData>
    <row r="3" spans="1:9" x14ac:dyDescent="0.2">
      <c r="G3" s="350" t="s">
        <v>225</v>
      </c>
      <c r="H3" s="351"/>
      <c r="I3" s="352"/>
    </row>
    <row r="6" spans="1:9" x14ac:dyDescent="0.2">
      <c r="A6" s="80" t="s">
        <v>149</v>
      </c>
      <c r="B6" s="81"/>
      <c r="C6" s="80"/>
    </row>
    <row r="7" spans="1:9" x14ac:dyDescent="0.2">
      <c r="A7" s="81"/>
      <c r="B7" s="81"/>
      <c r="C7" s="81"/>
    </row>
    <row r="8" spans="1:9" x14ac:dyDescent="0.2">
      <c r="A8" s="137" t="s">
        <v>150</v>
      </c>
      <c r="B8" s="138"/>
      <c r="C8" s="139"/>
    </row>
    <row r="9" spans="1:9" x14ac:dyDescent="0.2">
      <c r="A9" s="81"/>
      <c r="B9" s="81"/>
      <c r="C9" s="81"/>
    </row>
    <row r="10" spans="1:9" x14ac:dyDescent="0.2">
      <c r="A10" s="140" t="s">
        <v>146</v>
      </c>
      <c r="B10" s="141"/>
      <c r="C10" s="142"/>
    </row>
    <row r="11" spans="1:9" ht="60.75" customHeight="1" x14ac:dyDescent="0.2">
      <c r="A11" s="481">
        <f>N_HankkeenNimi</f>
        <v>0</v>
      </c>
      <c r="B11" s="481"/>
      <c r="C11" s="481"/>
    </row>
    <row r="12" spans="1:9" x14ac:dyDescent="0.2">
      <c r="A12" s="81"/>
      <c r="B12" s="81"/>
      <c r="C12" s="81"/>
    </row>
    <row r="13" spans="1:9" ht="12.75" customHeight="1" x14ac:dyDescent="0.2">
      <c r="A13" s="81"/>
      <c r="C13" s="143" t="s">
        <v>151</v>
      </c>
    </row>
    <row r="14" spans="1:9" ht="12.75" customHeight="1" x14ac:dyDescent="0.2">
      <c r="A14" s="140" t="s">
        <v>152</v>
      </c>
      <c r="B14" s="142"/>
      <c r="C14" s="82" t="s">
        <v>7</v>
      </c>
    </row>
    <row r="15" spans="1:9" ht="12.75" customHeight="1" x14ac:dyDescent="0.2">
      <c r="A15" s="83"/>
      <c r="C15" s="83"/>
    </row>
    <row r="16" spans="1:9" ht="12.75" customHeight="1" x14ac:dyDescent="0.2">
      <c r="A16" s="84"/>
      <c r="C16" s="143" t="s">
        <v>151</v>
      </c>
    </row>
    <row r="17" spans="1:7" ht="12.75" customHeight="1" x14ac:dyDescent="0.2">
      <c r="A17" s="140" t="s">
        <v>153</v>
      </c>
      <c r="B17" s="142"/>
      <c r="C17" s="85">
        <v>0.17</v>
      </c>
      <c r="G17" s="112"/>
    </row>
    <row r="18" spans="1:7" ht="12.75" customHeight="1" x14ac:dyDescent="0.2">
      <c r="A18" s="81"/>
      <c r="C18" s="81"/>
      <c r="G18" s="15"/>
    </row>
    <row r="19" spans="1:7" x14ac:dyDescent="0.2">
      <c r="A19" s="81"/>
      <c r="C19" s="81"/>
    </row>
    <row r="20" spans="1:7" ht="12.75" customHeight="1" x14ac:dyDescent="0.2">
      <c r="A20" s="81"/>
      <c r="C20" s="143" t="s">
        <v>151</v>
      </c>
    </row>
    <row r="21" spans="1:7" x14ac:dyDescent="0.2">
      <c r="A21" s="140" t="s">
        <v>154</v>
      </c>
      <c r="B21" s="142"/>
      <c r="C21" s="175">
        <v>0.75</v>
      </c>
    </row>
    <row r="22" spans="1:7" x14ac:dyDescent="0.2">
      <c r="A22" s="81"/>
      <c r="B22" s="81"/>
      <c r="C22" s="81"/>
    </row>
    <row r="23" spans="1:7" x14ac:dyDescent="0.2">
      <c r="A23" s="81"/>
      <c r="B23" s="81"/>
      <c r="C23" s="81"/>
    </row>
    <row r="24" spans="1:7" x14ac:dyDescent="0.2">
      <c r="A24" s="81"/>
      <c r="B24" s="81"/>
      <c r="C24" s="81"/>
    </row>
    <row r="25" spans="1:7" x14ac:dyDescent="0.2">
      <c r="A25" s="81"/>
      <c r="B25" s="81"/>
      <c r="C25" s="81"/>
    </row>
    <row r="26" spans="1:7" x14ac:dyDescent="0.2">
      <c r="A26" s="140" t="s">
        <v>148</v>
      </c>
      <c r="B26" s="141"/>
      <c r="C26" s="142"/>
    </row>
    <row r="27" spans="1:7" x14ac:dyDescent="0.2">
      <c r="A27" s="482"/>
      <c r="B27" s="483"/>
      <c r="C27" s="484"/>
    </row>
    <row r="28" spans="1:7" x14ac:dyDescent="0.2">
      <c r="A28" s="485"/>
      <c r="B28" s="486"/>
      <c r="C28" s="487"/>
    </row>
    <row r="29" spans="1:7" x14ac:dyDescent="0.2">
      <c r="A29" s="485"/>
      <c r="B29" s="486"/>
      <c r="C29" s="487"/>
    </row>
    <row r="30" spans="1:7" x14ac:dyDescent="0.2">
      <c r="A30" s="488"/>
      <c r="B30" s="489"/>
      <c r="C30" s="490"/>
    </row>
  </sheetData>
  <sheetProtection password="EFD5" sheet="1" objects="1" scenarios="1" selectLockedCells="1"/>
  <mergeCells count="3">
    <mergeCell ref="A11:C11"/>
    <mergeCell ref="A27:C30"/>
    <mergeCell ref="G3:I3"/>
  </mergeCells>
  <dataValidations count="4">
    <dataValidation allowBlank="1" showInputMessage="1" showErrorMessage="1" promptTitle="OHJE" prompt="Hankkeen nimen täytyy olla sama kuin hakulomakkeella." sqref="B10: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4">
      <formula1>"Kyllä, Ei"</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1"/>
  <sheetViews>
    <sheetView showGridLines="0" workbookViewId="0">
      <selection activeCell="A13" sqref="A13"/>
    </sheetView>
  </sheetViews>
  <sheetFormatPr defaultRowHeight="12.75" x14ac:dyDescent="0.2"/>
  <cols>
    <col min="1" max="1" width="19.85546875" style="112" customWidth="1"/>
    <col min="2" max="2" width="15.85546875" style="112" customWidth="1"/>
    <col min="3" max="3" width="16.140625" style="112" bestFit="1" customWidth="1"/>
    <col min="4" max="4" width="30" style="112" customWidth="1"/>
    <col min="5" max="5" width="35.28515625" style="112" customWidth="1"/>
    <col min="6" max="6" width="18.28515625" style="112" customWidth="1"/>
    <col min="7" max="7" width="17.5703125" style="112" customWidth="1"/>
    <col min="8" max="8" width="13.5703125" style="112" customWidth="1"/>
    <col min="9" max="9" width="14.140625" style="112" customWidth="1"/>
    <col min="10" max="10" width="11.28515625" style="112" hidden="1" customWidth="1"/>
    <col min="11" max="11" width="10.7109375" style="112" customWidth="1"/>
    <col min="12" max="17" width="9.140625" style="112"/>
    <col min="18" max="18" width="0" style="112" hidden="1" customWidth="1"/>
    <col min="19" max="16384" width="9.140625" style="112"/>
  </cols>
  <sheetData>
    <row r="3" spans="1:19" x14ac:dyDescent="0.2">
      <c r="M3" s="500" t="s">
        <v>225</v>
      </c>
      <c r="N3" s="501"/>
      <c r="O3" s="502"/>
    </row>
    <row r="5" spans="1:19" x14ac:dyDescent="0.2">
      <c r="A5" s="329" t="s">
        <v>146</v>
      </c>
      <c r="B5" s="330"/>
      <c r="C5" s="330"/>
      <c r="D5" s="330"/>
      <c r="E5" s="330"/>
      <c r="F5" s="330"/>
      <c r="G5" s="330"/>
      <c r="H5" s="331"/>
    </row>
    <row r="6" spans="1:19" ht="60.75" customHeight="1" x14ac:dyDescent="0.2">
      <c r="A6" s="360">
        <f>N_HankkeenNimi</f>
        <v>0</v>
      </c>
      <c r="B6" s="361"/>
      <c r="C6" s="361"/>
      <c r="D6" s="361"/>
      <c r="E6" s="361"/>
      <c r="F6" s="361"/>
      <c r="G6" s="361"/>
      <c r="H6" s="362"/>
    </row>
    <row r="8" spans="1:19" ht="15" x14ac:dyDescent="0.2">
      <c r="A8" s="503" t="s">
        <v>368</v>
      </c>
      <c r="B8" s="504"/>
      <c r="C8" s="504"/>
      <c r="D8" s="504"/>
      <c r="E8" s="504"/>
      <c r="F8" s="504"/>
      <c r="G8" s="504"/>
      <c r="H8" s="332">
        <f>H23+L39+H45</f>
        <v>0</v>
      </c>
      <c r="Q8" s="86"/>
      <c r="R8" s="202"/>
    </row>
    <row r="9" spans="1:19" x14ac:dyDescent="0.2">
      <c r="Q9" s="86"/>
      <c r="R9" s="202"/>
    </row>
    <row r="10" spans="1:19" ht="15" x14ac:dyDescent="0.2">
      <c r="A10" s="503" t="s">
        <v>367</v>
      </c>
      <c r="B10" s="504"/>
      <c r="C10" s="504"/>
      <c r="D10" s="504"/>
      <c r="E10" s="504"/>
      <c r="F10" s="504"/>
      <c r="G10" s="504"/>
      <c r="H10" s="332"/>
      <c r="Q10" s="86"/>
      <c r="R10" s="202"/>
    </row>
    <row r="12" spans="1:19" ht="15" x14ac:dyDescent="0.2">
      <c r="A12" s="333" t="s">
        <v>155</v>
      </c>
      <c r="B12" s="333" t="s">
        <v>156</v>
      </c>
      <c r="C12" s="333" t="s">
        <v>157</v>
      </c>
      <c r="D12" s="333" t="s">
        <v>158</v>
      </c>
      <c r="E12" s="333" t="s">
        <v>159</v>
      </c>
      <c r="F12" s="333" t="s">
        <v>160</v>
      </c>
      <c r="G12" s="333" t="s">
        <v>161</v>
      </c>
      <c r="H12" s="334" t="s">
        <v>162</v>
      </c>
      <c r="R12" s="86"/>
      <c r="S12" s="202"/>
    </row>
    <row r="13" spans="1:19" x14ac:dyDescent="0.2">
      <c r="A13" s="87" t="s">
        <v>163</v>
      </c>
      <c r="B13" s="87"/>
      <c r="C13" s="88"/>
      <c r="D13" s="88"/>
      <c r="E13" s="89"/>
      <c r="F13" s="90">
        <v>0</v>
      </c>
      <c r="G13" s="90">
        <v>0</v>
      </c>
      <c r="H13" s="335">
        <f>(D13*E13)+(D13*E13*F13)+(D13*E13*G13)+(D13*E13*G13*F13)</f>
        <v>0</v>
      </c>
      <c r="J13" s="336" t="s">
        <v>224</v>
      </c>
      <c r="R13" s="86"/>
      <c r="S13" s="202"/>
    </row>
    <row r="14" spans="1:19" x14ac:dyDescent="0.2">
      <c r="A14" s="87" t="s">
        <v>164</v>
      </c>
      <c r="B14" s="87"/>
      <c r="C14" s="88"/>
      <c r="D14" s="88"/>
      <c r="E14" s="89"/>
      <c r="F14" s="90"/>
      <c r="G14" s="90"/>
      <c r="H14" s="335">
        <f t="shared" ref="H14:H22" si="0">(D14*E14)+(D14*E14*F14)+(D14*E14*G14)+(D14*E14*G14*F14)</f>
        <v>0</v>
      </c>
      <c r="R14" s="86"/>
      <c r="S14" s="202"/>
    </row>
    <row r="15" spans="1:19" x14ac:dyDescent="0.2">
      <c r="A15" s="87" t="s">
        <v>165</v>
      </c>
      <c r="B15" s="87"/>
      <c r="C15" s="88"/>
      <c r="D15" s="88"/>
      <c r="E15" s="89"/>
      <c r="F15" s="90"/>
      <c r="G15" s="90"/>
      <c r="H15" s="335">
        <f t="shared" si="0"/>
        <v>0</v>
      </c>
      <c r="R15" s="86"/>
      <c r="S15" s="202"/>
    </row>
    <row r="16" spans="1:19" x14ac:dyDescent="0.2">
      <c r="A16" s="87" t="s">
        <v>166</v>
      </c>
      <c r="B16" s="87"/>
      <c r="C16" s="88"/>
      <c r="D16" s="88"/>
      <c r="E16" s="89"/>
      <c r="F16" s="90"/>
      <c r="G16" s="90"/>
      <c r="H16" s="335">
        <f t="shared" si="0"/>
        <v>0</v>
      </c>
      <c r="R16" s="86"/>
      <c r="S16" s="202"/>
    </row>
    <row r="17" spans="1:18" x14ac:dyDescent="0.2">
      <c r="A17" s="87" t="s">
        <v>167</v>
      </c>
      <c r="B17" s="87"/>
      <c r="C17" s="88"/>
      <c r="D17" s="88"/>
      <c r="E17" s="89"/>
      <c r="F17" s="90"/>
      <c r="G17" s="90"/>
      <c r="H17" s="335">
        <f t="shared" si="0"/>
        <v>0</v>
      </c>
    </row>
    <row r="18" spans="1:18" x14ac:dyDescent="0.2">
      <c r="A18" s="87" t="s">
        <v>168</v>
      </c>
      <c r="B18" s="87"/>
      <c r="C18" s="88"/>
      <c r="D18" s="88"/>
      <c r="E18" s="89"/>
      <c r="F18" s="90"/>
      <c r="G18" s="90"/>
      <c r="H18" s="335">
        <f t="shared" si="0"/>
        <v>0</v>
      </c>
    </row>
    <row r="19" spans="1:18" x14ac:dyDescent="0.2">
      <c r="A19" s="87" t="s">
        <v>169</v>
      </c>
      <c r="B19" s="87"/>
      <c r="C19" s="88"/>
      <c r="D19" s="88"/>
      <c r="E19" s="89"/>
      <c r="F19" s="90"/>
      <c r="G19" s="90"/>
      <c r="H19" s="335">
        <f t="shared" si="0"/>
        <v>0</v>
      </c>
    </row>
    <row r="20" spans="1:18" x14ac:dyDescent="0.2">
      <c r="A20" s="87" t="s">
        <v>170</v>
      </c>
      <c r="B20" s="87"/>
      <c r="C20" s="88"/>
      <c r="D20" s="88"/>
      <c r="E20" s="89"/>
      <c r="F20" s="90"/>
      <c r="G20" s="90"/>
      <c r="H20" s="335">
        <f t="shared" si="0"/>
        <v>0</v>
      </c>
    </row>
    <row r="21" spans="1:18" x14ac:dyDescent="0.2">
      <c r="A21" s="87" t="s">
        <v>171</v>
      </c>
      <c r="B21" s="87"/>
      <c r="C21" s="88"/>
      <c r="D21" s="88"/>
      <c r="E21" s="89"/>
      <c r="F21" s="90"/>
      <c r="G21" s="90"/>
      <c r="H21" s="335">
        <f t="shared" si="0"/>
        <v>0</v>
      </c>
    </row>
    <row r="22" spans="1:18" x14ac:dyDescent="0.2">
      <c r="A22" s="87" t="s">
        <v>172</v>
      </c>
      <c r="B22" s="87"/>
      <c r="C22" s="88"/>
      <c r="D22" s="88"/>
      <c r="E22" s="89"/>
      <c r="F22" s="90"/>
      <c r="G22" s="90"/>
      <c r="H22" s="335">
        <f t="shared" si="0"/>
        <v>0</v>
      </c>
    </row>
    <row r="23" spans="1:18" x14ac:dyDescent="0.2">
      <c r="G23" s="337" t="s">
        <v>173</v>
      </c>
      <c r="H23" s="338">
        <f>SUM(H13:H22)</f>
        <v>0</v>
      </c>
    </row>
    <row r="26" spans="1:18" ht="15" x14ac:dyDescent="0.2">
      <c r="A26" s="503" t="s">
        <v>369</v>
      </c>
      <c r="B26" s="504"/>
      <c r="C26" s="504"/>
      <c r="D26" s="504"/>
      <c r="E26" s="504"/>
      <c r="F26" s="504"/>
      <c r="G26" s="504"/>
      <c r="H26" s="332"/>
      <c r="R26" s="112" t="s">
        <v>7</v>
      </c>
    </row>
    <row r="27" spans="1:18" x14ac:dyDescent="0.2">
      <c r="R27" s="112" t="s">
        <v>8</v>
      </c>
    </row>
    <row r="28" spans="1:18" ht="82.5" customHeight="1" x14ac:dyDescent="0.2">
      <c r="A28" s="339" t="s">
        <v>155</v>
      </c>
      <c r="B28" s="339" t="s">
        <v>156</v>
      </c>
      <c r="C28" s="339" t="s">
        <v>357</v>
      </c>
      <c r="D28" s="339" t="s">
        <v>358</v>
      </c>
      <c r="E28" s="339" t="s">
        <v>359</v>
      </c>
      <c r="F28" s="339" t="s">
        <v>360</v>
      </c>
      <c r="G28" s="339" t="s">
        <v>361</v>
      </c>
      <c r="H28" s="340" t="s">
        <v>362</v>
      </c>
      <c r="I28" s="340" t="s">
        <v>363</v>
      </c>
      <c r="J28" s="340" t="s">
        <v>364</v>
      </c>
      <c r="K28" s="340" t="s">
        <v>365</v>
      </c>
      <c r="L28" s="339" t="s">
        <v>366</v>
      </c>
    </row>
    <row r="29" spans="1:18" x14ac:dyDescent="0.2">
      <c r="A29" s="87" t="s">
        <v>163</v>
      </c>
      <c r="B29" s="341"/>
      <c r="C29" s="89"/>
      <c r="D29" s="89"/>
      <c r="E29" s="89"/>
      <c r="F29" s="341"/>
      <c r="G29" s="105"/>
      <c r="H29" s="105"/>
      <c r="I29" s="105"/>
      <c r="J29" s="105"/>
      <c r="K29" s="335">
        <f>G29/1720</f>
        <v>0</v>
      </c>
      <c r="L29" s="335">
        <f>C29*K29</f>
        <v>0</v>
      </c>
    </row>
    <row r="30" spans="1:18" x14ac:dyDescent="0.2">
      <c r="A30" s="87" t="s">
        <v>164</v>
      </c>
      <c r="B30" s="341"/>
      <c r="C30" s="89"/>
      <c r="D30" s="89"/>
      <c r="E30" s="89"/>
      <c r="F30" s="341"/>
      <c r="G30" s="105"/>
      <c r="H30" s="105"/>
      <c r="I30" s="105"/>
      <c r="J30" s="105"/>
      <c r="K30" s="335">
        <f t="shared" ref="K30:K38" si="1">G30/1720</f>
        <v>0</v>
      </c>
      <c r="L30" s="335">
        <f t="shared" ref="L30:L38" si="2">C30*K30</f>
        <v>0</v>
      </c>
    </row>
    <row r="31" spans="1:18" x14ac:dyDescent="0.2">
      <c r="A31" s="87" t="s">
        <v>165</v>
      </c>
      <c r="B31" s="341"/>
      <c r="C31" s="89"/>
      <c r="D31" s="89"/>
      <c r="E31" s="89"/>
      <c r="F31" s="341"/>
      <c r="G31" s="105"/>
      <c r="H31" s="105"/>
      <c r="I31" s="105"/>
      <c r="J31" s="105"/>
      <c r="K31" s="335">
        <f t="shared" si="1"/>
        <v>0</v>
      </c>
      <c r="L31" s="335">
        <f t="shared" si="2"/>
        <v>0</v>
      </c>
    </row>
    <row r="32" spans="1:18" x14ac:dyDescent="0.2">
      <c r="A32" s="87" t="s">
        <v>166</v>
      </c>
      <c r="B32" s="341"/>
      <c r="C32" s="89"/>
      <c r="D32" s="89"/>
      <c r="E32" s="89"/>
      <c r="F32" s="341"/>
      <c r="G32" s="105"/>
      <c r="H32" s="105"/>
      <c r="I32" s="105"/>
      <c r="J32" s="105"/>
      <c r="K32" s="335">
        <f t="shared" si="1"/>
        <v>0</v>
      </c>
      <c r="L32" s="335">
        <f t="shared" si="2"/>
        <v>0</v>
      </c>
    </row>
    <row r="33" spans="1:12" x14ac:dyDescent="0.2">
      <c r="A33" s="87" t="s">
        <v>167</v>
      </c>
      <c r="B33" s="341"/>
      <c r="C33" s="89"/>
      <c r="D33" s="89"/>
      <c r="E33" s="89"/>
      <c r="F33" s="341"/>
      <c r="G33" s="105"/>
      <c r="H33" s="105"/>
      <c r="I33" s="105"/>
      <c r="J33" s="105"/>
      <c r="K33" s="335">
        <f t="shared" si="1"/>
        <v>0</v>
      </c>
      <c r="L33" s="335">
        <f t="shared" si="2"/>
        <v>0</v>
      </c>
    </row>
    <row r="34" spans="1:12" x14ac:dyDescent="0.2">
      <c r="A34" s="87" t="s">
        <v>168</v>
      </c>
      <c r="B34" s="341"/>
      <c r="C34" s="89"/>
      <c r="D34" s="89"/>
      <c r="E34" s="89"/>
      <c r="F34" s="341"/>
      <c r="G34" s="105"/>
      <c r="H34" s="105"/>
      <c r="I34" s="105"/>
      <c r="J34" s="105"/>
      <c r="K34" s="335">
        <f t="shared" si="1"/>
        <v>0</v>
      </c>
      <c r="L34" s="335">
        <f t="shared" si="2"/>
        <v>0</v>
      </c>
    </row>
    <row r="35" spans="1:12" x14ac:dyDescent="0.2">
      <c r="A35" s="87" t="s">
        <v>169</v>
      </c>
      <c r="B35" s="341"/>
      <c r="C35" s="89"/>
      <c r="D35" s="89"/>
      <c r="E35" s="89"/>
      <c r="F35" s="341"/>
      <c r="G35" s="105"/>
      <c r="H35" s="105"/>
      <c r="I35" s="105"/>
      <c r="J35" s="105"/>
      <c r="K35" s="335">
        <f t="shared" si="1"/>
        <v>0</v>
      </c>
      <c r="L35" s="335">
        <f t="shared" si="2"/>
        <v>0</v>
      </c>
    </row>
    <row r="36" spans="1:12" x14ac:dyDescent="0.2">
      <c r="A36" s="87" t="s">
        <v>170</v>
      </c>
      <c r="B36" s="341"/>
      <c r="C36" s="89"/>
      <c r="D36" s="89"/>
      <c r="E36" s="89"/>
      <c r="F36" s="341"/>
      <c r="G36" s="105"/>
      <c r="H36" s="105"/>
      <c r="I36" s="105"/>
      <c r="J36" s="105"/>
      <c r="K36" s="335">
        <f t="shared" si="1"/>
        <v>0</v>
      </c>
      <c r="L36" s="335">
        <f t="shared" si="2"/>
        <v>0</v>
      </c>
    </row>
    <row r="37" spans="1:12" x14ac:dyDescent="0.2">
      <c r="A37" s="87" t="s">
        <v>171</v>
      </c>
      <c r="B37" s="341"/>
      <c r="C37" s="89"/>
      <c r="D37" s="89"/>
      <c r="E37" s="89"/>
      <c r="F37" s="341"/>
      <c r="G37" s="105"/>
      <c r="H37" s="105"/>
      <c r="I37" s="105"/>
      <c r="J37" s="105"/>
      <c r="K37" s="335">
        <f t="shared" si="1"/>
        <v>0</v>
      </c>
      <c r="L37" s="335">
        <f t="shared" si="2"/>
        <v>0</v>
      </c>
    </row>
    <row r="38" spans="1:12" x14ac:dyDescent="0.2">
      <c r="A38" s="87" t="s">
        <v>172</v>
      </c>
      <c r="B38" s="341"/>
      <c r="C38" s="89"/>
      <c r="D38" s="89"/>
      <c r="E38" s="89"/>
      <c r="F38" s="341"/>
      <c r="G38" s="105"/>
      <c r="H38" s="105"/>
      <c r="I38" s="105"/>
      <c r="J38" s="105"/>
      <c r="K38" s="335">
        <f t="shared" si="1"/>
        <v>0</v>
      </c>
      <c r="L38" s="335">
        <f t="shared" si="2"/>
        <v>0</v>
      </c>
    </row>
    <row r="39" spans="1:12" x14ac:dyDescent="0.2">
      <c r="K39" s="337" t="s">
        <v>173</v>
      </c>
      <c r="L39" s="338">
        <f>SUM(L29:L38)</f>
        <v>0</v>
      </c>
    </row>
    <row r="40" spans="1:12" ht="15" x14ac:dyDescent="0.2">
      <c r="A40" s="505" t="s">
        <v>174</v>
      </c>
      <c r="B40" s="506"/>
      <c r="C40" s="506"/>
      <c r="D40" s="506"/>
      <c r="E40" s="506"/>
      <c r="F40" s="506"/>
      <c r="G40" s="507"/>
      <c r="H40" s="334" t="s">
        <v>162</v>
      </c>
    </row>
    <row r="41" spans="1:12" x14ac:dyDescent="0.2">
      <c r="A41" s="508"/>
      <c r="B41" s="509"/>
      <c r="C41" s="509"/>
      <c r="D41" s="509"/>
      <c r="E41" s="509"/>
      <c r="F41" s="509"/>
      <c r="G41" s="510"/>
      <c r="H41" s="91">
        <v>0</v>
      </c>
    </row>
    <row r="42" spans="1:12" x14ac:dyDescent="0.2">
      <c r="A42" s="508"/>
      <c r="B42" s="509"/>
      <c r="C42" s="509"/>
      <c r="D42" s="509"/>
      <c r="E42" s="509"/>
      <c r="F42" s="509"/>
      <c r="G42" s="510"/>
      <c r="H42" s="91">
        <v>0</v>
      </c>
    </row>
    <row r="43" spans="1:12" x14ac:dyDescent="0.2">
      <c r="A43" s="508"/>
      <c r="B43" s="509"/>
      <c r="C43" s="509"/>
      <c r="D43" s="509"/>
      <c r="E43" s="509"/>
      <c r="F43" s="509"/>
      <c r="G43" s="510"/>
      <c r="H43" s="91">
        <v>0</v>
      </c>
    </row>
    <row r="44" spans="1:12" x14ac:dyDescent="0.2">
      <c r="A44" s="508"/>
      <c r="B44" s="509"/>
      <c r="C44" s="509"/>
      <c r="D44" s="509"/>
      <c r="E44" s="509"/>
      <c r="F44" s="509"/>
      <c r="G44" s="510"/>
      <c r="H44" s="91">
        <v>0</v>
      </c>
    </row>
    <row r="45" spans="1:12" x14ac:dyDescent="0.2">
      <c r="G45" s="337" t="s">
        <v>173</v>
      </c>
      <c r="H45" s="338">
        <f>SUM(H41:H44)</f>
        <v>0</v>
      </c>
    </row>
    <row r="47" spans="1:12" x14ac:dyDescent="0.2">
      <c r="A47" s="329" t="s">
        <v>148</v>
      </c>
      <c r="B47" s="330"/>
      <c r="C47" s="330"/>
      <c r="D47" s="330"/>
      <c r="E47" s="330"/>
      <c r="F47" s="330"/>
      <c r="G47" s="330"/>
      <c r="H47" s="331"/>
    </row>
    <row r="48" spans="1:12" x14ac:dyDescent="0.2">
      <c r="A48" s="491"/>
      <c r="B48" s="492"/>
      <c r="C48" s="492"/>
      <c r="D48" s="492"/>
      <c r="E48" s="492"/>
      <c r="F48" s="492"/>
      <c r="G48" s="492"/>
      <c r="H48" s="493"/>
    </row>
    <row r="49" spans="1:8" x14ac:dyDescent="0.2">
      <c r="A49" s="494"/>
      <c r="B49" s="495"/>
      <c r="C49" s="495"/>
      <c r="D49" s="495"/>
      <c r="E49" s="495"/>
      <c r="F49" s="495"/>
      <c r="G49" s="495"/>
      <c r="H49" s="496"/>
    </row>
    <row r="50" spans="1:8" x14ac:dyDescent="0.2">
      <c r="A50" s="494"/>
      <c r="B50" s="495"/>
      <c r="C50" s="495"/>
      <c r="D50" s="495"/>
      <c r="E50" s="495"/>
      <c r="F50" s="495"/>
      <c r="G50" s="495"/>
      <c r="H50" s="496"/>
    </row>
    <row r="51" spans="1:8" x14ac:dyDescent="0.2">
      <c r="A51" s="497"/>
      <c r="B51" s="498"/>
      <c r="C51" s="498"/>
      <c r="D51" s="498"/>
      <c r="E51" s="498"/>
      <c r="F51" s="498"/>
      <c r="G51" s="498"/>
      <c r="H51" s="499"/>
    </row>
  </sheetData>
  <sheetProtection algorithmName="SHA-512" hashValue="9lVJvhd6xDy94rquP0rkJl26sO02zqTvFTGKjm9aQI7nW0Z1l9MSdMDfg5gDtTD8QM0KNvQfESoHg4qhMZLsww==" saltValue="D418y36wgBDHeyJG5ZxoBA==" spinCount="100000" sheet="1" selectLockedCells="1"/>
  <mergeCells count="11">
    <mergeCell ref="A6:H6"/>
    <mergeCell ref="A48:H51"/>
    <mergeCell ref="M3:O3"/>
    <mergeCell ref="A8:G8"/>
    <mergeCell ref="A40:G40"/>
    <mergeCell ref="A41:G41"/>
    <mergeCell ref="A42:G42"/>
    <mergeCell ref="A43:G43"/>
    <mergeCell ref="A44:G44"/>
    <mergeCell ref="A26:G26"/>
    <mergeCell ref="A10:G10"/>
  </mergeCells>
  <dataValidations count="20">
    <dataValidation allowBlank="1" showInputMessage="1" showErrorMessage="1" promptTitle="OHJE" prompt="Voit halutessasi antaa lisätietoja hankkeen henkilöstökuluihin liittyen." sqref="A48"/>
    <dataValidation errorStyle="warning" allowBlank="1" showInputMessage="1" showErrorMessage="1" errorTitle="fadsfasd" error="fadfdsaffadsfdsa" sqref="D14:D22"/>
    <dataValidation type="list" allowBlank="1" showInputMessage="1" showErrorMessage="1" sqref="C14:C22">
      <formula1>"Kuukausipalkka, Tuntipalkka,"</formula1>
    </dataValidation>
    <dataValidation allowBlank="1" showInputMessage="1" showErrorMessage="1" promptTitle="OHJE" prompt="Määritä lomarahaprosentti yhden prosenttiyksikön tarkkuudella. " sqref="G13"/>
    <dataValidation errorStyle="warning" allowBlank="1" showInputMessage="1" showErrorMessage="1" errorTitle="fadsfasd" error="fadfdsaffadsfdsa" promptTitle="OHJE" prompt="Määritä valinnan mukaisesti hankkeelle tehtävien kuukausien tai tuntien lukumäärä numeroina." sqref="D13"/>
    <dataValidation allowBlank="1" showInputMessage="1" showErrorMessage="1" promptTitle="OHJE" prompt="Hankkeen tukikelpoisia muita henkilöstökuluja ovat esimerkiksi ulkomaanedustuksen lakisääteiset korvaukset. " sqref="A40:G40"/>
    <dataValidation allowBlank="1" showErrorMessage="1" promptTitle="OHJE" prompt="Kirjatkaa tähän lomaraha kahden desimaalin tarkkuudella." sqref="H13:H22 G29:L38"/>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C13">
      <formula1>"Kuukausipalkka, Tuntipalkka,"</formula1>
    </dataValidation>
    <dataValidation allowBlank="1" showInputMessage="1" showErrorMessage="1" promptTitle="OHJE" prompt="Henkilöstökustannukset budjetoidaan tehtävittäin, ei henkilöittäin." sqref="A13"/>
    <dataValidation allowBlank="1" showInputMessage="1" showErrorMessage="1" promptTitle="OHJE" prompt="Kirjaa tähän muut lakisääteiset henkilöstökustannukset." sqref="A41:G41"/>
    <dataValidation allowBlank="1" showInputMessage="1" showErrorMessage="1" promptTitle="OHJE" prompt="Kuvaa tehtävänkuvauksessa tehtävät mahdollisimman tarkkaan. Tehtävänkuvauksen avulla arvioidaan tehtävän ja kustannusten tarpeellisuutta." sqref="B13"/>
    <dataValidation allowBlank="1" showInputMessage="1" showErrorMessage="1" promptTitle="OHJE" prompt="Määritä sivukuluprosentti yhden prosenttiyksikön tarkkuudella._x000a_" sqref="F13"/>
    <dataValidation allowBlank="1" showInputMessage="1" showErrorMessage="1" promptTitle="OHJE" prompt="Määritä valinnan mukaisesti tehtävänimikkeen tuntipalkka/ kuukausipalkka euromääräisenä." sqref="E13 C29:C38"/>
    <dataValidation allowBlank="1" showInputMessage="1" showErrorMessage="1" promptTitle="OHJE" prompt="Hankkeen nimen täytyy olla sama kuin hakulomakkeella." sqref="B5:C5"/>
    <dataValidation allowBlank="1" showInputMessage="1" showErrorMessage="1" promptTitle="OHJE" prompt="Määritä tehtävän nimike. " sqref="A29:A38"/>
    <dataValidation allowBlank="1" showInputMessage="1" showErrorMessage="1" promptTitle="OHJE" prompt="Perustele, miten ilmoitetut kokonaispalkkakustannukset vastaavat haettavaa tehtävää. " sqref="F29:F38"/>
    <dataValidation type="list" allowBlank="1" showInputMessage="1" showErrorMessage="1" promptTitle="OHJE" prompt="Mikäli haettavaa tehtävää selkeästi vastaa yksi tehtävä, voit valita &quot;Kyllä&quot;." sqref="D30:D38">
      <formula1>$R$25:$R$25</formula1>
    </dataValidation>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B29:B38"/>
    <dataValidation type="list" allowBlank="1" showInputMessage="1" showErrorMessage="1" promptTitle="OHJE" prompt="Mikäli haettavaa tehtävää selkeästi vastaa yksi tehtävä, voit valita &quot;Kyllä&quot;." sqref="D29">
      <formula1>$R$25:$R$27</formula1>
    </dataValidation>
    <dataValidation type="list" allowBlank="1" showInputMessage="1" showErrorMessage="1" promptTitle="OHJE" prompt="Mikäli tehtävän kokonaispalkkakustannukset on laskettu useamman tehtävän kokonaispalkkakustannusten perusteella, valitse &quot;Kyllä&quot;." sqref="E29:E38">
      <formula1>$R$25:$R$27</formula1>
    </dataValidation>
  </dataValidations>
  <hyperlinks>
    <hyperlink ref="M3:O3" location="'Aloita tästä'!A1" display="PALAA TÄSTÄ KANSISIVULLE"/>
  </hyperlinks>
  <pageMargins left="0.39370078740157483" right="0.70866141732283472" top="0.39370078740157483" bottom="0.78740157480314965" header="0.31496062992125984" footer="0.31496062992125984"/>
  <pageSetup paperSize="9" scale="4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Aloita tästä</vt:lpstr>
      <vt:lpstr>Hakija</vt:lpstr>
      <vt:lpstr>Hankesuunnitelma</vt:lpstr>
      <vt:lpstr>Indikaattorit</vt:lpstr>
      <vt:lpstr>Aikataulu</vt:lpstr>
      <vt:lpstr>Hankinnat</vt:lpstr>
      <vt:lpstr>Liitteet</vt:lpstr>
      <vt:lpstr>Budj perustiedot</vt:lpstr>
      <vt:lpstr>Henkilöstökulut</vt:lpstr>
      <vt:lpstr>Tavoite 1 Toiminto 1</vt:lpstr>
      <vt:lpstr>Tavoite 1 Toiminto 2</vt:lpstr>
      <vt:lpstr>Tavoite 1 Toiminto 3</vt:lpstr>
      <vt:lpstr>Tavoite 2 Toiminto 1</vt:lpstr>
      <vt:lpstr>Tavoite 2 Toiminto 2</vt:lpstr>
      <vt:lpstr>Tavoite 2 Toiminto 3</vt:lpstr>
      <vt:lpstr>Tavoite 3 Toiminto 1</vt:lpstr>
      <vt:lpstr>Tavoite 3 Toiminto 2</vt:lpstr>
      <vt:lpstr>Tavoite 3 Toiminto 3</vt:lpstr>
      <vt:lpstr>Tavoite 4 Toiminto 1</vt:lpstr>
      <vt:lpstr>Tavoite 4 Toiminto 2</vt:lpstr>
      <vt:lpstr>Tavoite 4 Toiminto 3</vt:lpstr>
      <vt:lpstr>Muut kustannukset</vt:lpstr>
      <vt:lpstr>Rahoitus</vt:lpstr>
      <vt:lpstr>Yhteenveto</vt:lpstr>
      <vt:lpstr>Ennakot</vt:lpstr>
      <vt:lpstr>Allekirjoitus</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Aikataulu!Tulostusalue</vt:lpstr>
      <vt:lpstr>Allekirjoitus!Tulostusalue</vt:lpstr>
      <vt:lpstr>'Aloita tästä'!Tulostusalue</vt:lpstr>
      <vt:lpstr>'Budj perustiedot'!Tulostusalue</vt:lpstr>
      <vt:lpstr>Ennakot!Tulostusalue</vt:lpstr>
      <vt:lpstr>Hakija!Tulostusalue</vt:lpstr>
      <vt:lpstr>Hankesuunnitelma!Tulostusalue</vt:lpstr>
      <vt:lpstr>Hankinnat!Tulostusalue</vt:lpstr>
      <vt:lpstr>Henkilöstökulut!Tulostusalue</vt:lpstr>
      <vt:lpstr>Indikaattorit!Tulostusalue</vt:lpstr>
      <vt:lpstr>Liitteet!Tulostusalue</vt:lpstr>
      <vt:lpstr>'Muut kustannukset'!Tulostusalue</vt:lpstr>
      <vt:lpstr>Rahoitus!Tulostusalue</vt:lpstr>
      <vt:lpstr>'Tavoite 1 Toiminto 1'!Tulostusalue</vt:lpstr>
      <vt:lpstr>'Tavoite 1 Toiminto 2'!Tulostusalue</vt:lpstr>
      <vt:lpstr>'Tavoite 1 Toiminto 3'!Tulostusalue</vt:lpstr>
      <vt:lpstr>'Tavoite 2 Toiminto 1'!Tulostusalue</vt:lpstr>
      <vt:lpstr>'Tavoite 2 Toiminto 2'!Tulostusalue</vt:lpstr>
      <vt:lpstr>'Tavoite 2 Toiminto 3'!Tulostusalue</vt:lpstr>
      <vt:lpstr>'Tavoite 3 Toiminto 1'!Tulostusalue</vt:lpstr>
      <vt:lpstr>'Tavoite 3 Toiminto 2'!Tulostusalue</vt:lpstr>
      <vt:lpstr>'Tavoite 3 Toiminto 3'!Tulostusalue</vt:lpstr>
      <vt:lpstr>'Tavoite 4 Toiminto 1'!Tulostusalue</vt:lpstr>
      <vt:lpstr>'Tavoite 4 Toiminto 2'!Tulostusalue</vt:lpstr>
      <vt:lpstr>'Tavoite 4 Toiminto 3'!Tulostusalue</vt:lpstr>
      <vt:lpstr>Yhteenveto!Tulostusalue</vt:lpstr>
      <vt:lpstr>'Muut kustannukset'!Tulostusotsikot</vt:lpstr>
      <vt:lpstr>'Tavoite 1 Toiminto 1'!Tulostusotsikot</vt:lpstr>
      <vt:lpstr>'Tavoite 1 Toiminto 2'!Tulostusotsikot</vt:lpstr>
      <vt:lpstr>'Tavoite 1 Toiminto 3'!Tulostusotsikot</vt:lpstr>
      <vt:lpstr>'Tavoite 2 Toiminto 1'!Tulostusotsikot</vt:lpstr>
      <vt:lpstr>'Tavoite 2 Toiminto 2'!Tulostusotsikot</vt:lpstr>
      <vt:lpstr>'Tavoite 2 Toiminto 3'!Tulostusotsikot</vt:lpstr>
      <vt:lpstr>'Tavoite 3 Toiminto 1'!Tulostusotsikot</vt:lpstr>
      <vt:lpstr>'Tavoite 3 Toiminto 2'!Tulostusotsikot</vt:lpstr>
      <vt:lpstr>'Tavoite 3 Toiminto 3'!Tulostusotsikot</vt:lpstr>
      <vt:lpstr>'Tavoite 4 Toiminto 1'!Tulostusotsikot</vt:lpstr>
      <vt:lpstr>'Tavoite 4 Toiminto 2'!Tulostusotsikot</vt:lpstr>
      <vt:lpstr>'Tavoite 4 Toiminto 3'!Tulostusotsikot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jarmok</dc:creator>
  <cp:lastModifiedBy>Rantamaa Aleksi SM</cp:lastModifiedBy>
  <cp:lastPrinted>2021-01-15T11:41:15Z</cp:lastPrinted>
  <dcterms:created xsi:type="dcterms:W3CDTF">2005-12-19T10:09:56Z</dcterms:created>
  <dcterms:modified xsi:type="dcterms:W3CDTF">2021-01-15T11:42:02Z</dcterms:modified>
</cp:coreProperties>
</file>