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drawings/drawing7.xml" ContentType="application/vnd.openxmlformats-officedocument.drawing+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ämäTyökirja"/>
  <mc:AlternateContent xmlns:mc="http://schemas.openxmlformats.org/markup-compatibility/2006">
    <mc:Choice Requires="x15">
      <x15ac:absPath xmlns:x15ac="http://schemas.microsoft.com/office/spreadsheetml/2010/11/ac" url="\\KRVSMIFLS010.intermincore.root\vol1$\Projekti\smihkigusmeusa\EUSA-rahastot KVY siirretyt\EUSA-rahastot\HAKUMATERIAALIT\HAKUPAKETTI NETTIIN 2021-A\ISF\"/>
    </mc:Choice>
  </mc:AlternateContent>
  <workbookProtection lockStructure="1"/>
  <bookViews>
    <workbookView xWindow="-75" yWindow="-135" windowWidth="20730" windowHeight="9660" tabRatio="825"/>
  </bookViews>
  <sheets>
    <sheet name="Aloita tästä" sheetId="80" r:id="rId1"/>
    <sheet name="Hakija" sheetId="1" r:id="rId2"/>
    <sheet name="Hankesuunnitelma" sheetId="2" r:id="rId3"/>
    <sheet name="Indikaattorit" sheetId="82" r:id="rId4"/>
    <sheet name="Aikataulu" sheetId="4" r:id="rId5"/>
    <sheet name="Hankinnat" sheetId="13" r:id="rId6"/>
    <sheet name="Liitteet" sheetId="9" r:id="rId7"/>
    <sheet name="Budj perustiedot" sheetId="16" r:id="rId8"/>
    <sheet name="Henkilöstökulut" sheetId="17" r:id="rId9"/>
    <sheet name="Tavoite 1 Toiminto 1" sheetId="18" r:id="rId10"/>
    <sheet name="Tavoite 1 Toiminto 2" sheetId="49" r:id="rId11"/>
    <sheet name="Tavoite 1 Toiminto 3" sheetId="50" r:id="rId12"/>
    <sheet name="Tavoite 2 Toiminto 1" sheetId="54" r:id="rId13"/>
    <sheet name="Tavoite 2 Toiminto 2" sheetId="55" r:id="rId14"/>
    <sheet name="Tavoite 2 Toiminto 3" sheetId="56" r:id="rId15"/>
    <sheet name="Tavoite 3 Toiminto 1" sheetId="57" r:id="rId16"/>
    <sheet name="Tavoite 3 Toiminto 2" sheetId="58" r:id="rId17"/>
    <sheet name="Tavoite 3 Toiminto 3" sheetId="59" r:id="rId18"/>
    <sheet name="Tavoite 4 Toiminto 1" sheetId="60" r:id="rId19"/>
    <sheet name="Tavoite 4 Toiminto 2" sheetId="61" r:id="rId20"/>
    <sheet name="Tavoite 4 Toiminto 3" sheetId="62" r:id="rId21"/>
    <sheet name="Muut kustannukset" sheetId="23" r:id="rId22"/>
    <sheet name="Rahoitus" sheetId="24" r:id="rId23"/>
    <sheet name="Yhteenveto" sheetId="25" r:id="rId24"/>
    <sheet name="Ennakot" sheetId="26" r:id="rId25"/>
    <sheet name="Allekirjoitus" sheetId="15" r:id="rId26"/>
  </sheets>
  <definedNames>
    <definedName name="N_EUrahoitusosuus">'Budj perustiedot'!$C$21</definedName>
    <definedName name="N_HakijanNimi">Hakija!$A$36</definedName>
    <definedName name="N_HakijanNimiEN">Hakija!$A$38</definedName>
    <definedName name="N_HankkeenNimi">Hankesuunnitelma!$A$13</definedName>
    <definedName name="N_HankkeenNimiEN">Hankesuunnitelma!$A$15</definedName>
    <definedName name="N_JärjestönRekisteröintinumero">Hakija!$A$42</definedName>
    <definedName name="N_JärjestönRekisteröintipäivä">Hakija!$A$40</definedName>
    <definedName name="N_KansallinenTavoiteNumeroJaNimi">Hankesuunnitelma!$D$10</definedName>
    <definedName name="N_Katuosoite">Hakija!$A$46</definedName>
    <definedName name="N_Postinumero">Hakija!$A$48</definedName>
    <definedName name="N_Postitoimipaikka">Hakija!$F$48</definedName>
    <definedName name="N_ProsenttimääräinenKustannusmalli">'Budj perustiedot'!$C$17</definedName>
    <definedName name="N_SisältääköArvonlisäveroa">'Budj perustiedot'!$C$14</definedName>
    <definedName name="N_Sähköposti">Hakija!$A$50</definedName>
    <definedName name="N_Tavoite1">Hankesuunnitelma!$A$45</definedName>
    <definedName name="N_Tavoite1Toiminto1">Hankesuunnitelma!$A$47</definedName>
    <definedName name="N_Tavoite1Toiminto1Kuvaus">Hankesuunnitelma!$A$49</definedName>
    <definedName name="N_Tavoite1Toiminto1Tulostavoite">Hankesuunnitelma!$A$51</definedName>
    <definedName name="N_Tavoite1Toiminto2">Hankesuunnitelma!$A$53</definedName>
    <definedName name="N_Tavoite1Toiminto2Kuvaus">Hankesuunnitelma!$A$55</definedName>
    <definedName name="N_Tavoite1Toiminto2Tulostavoite">Hankesuunnitelma!$A$57</definedName>
    <definedName name="N_Tavoite1Toiminto3">Hankesuunnitelma!$A$59</definedName>
    <definedName name="N_Tavoite1Toiminto3Kuvaus">Hankesuunnitelma!$A$61</definedName>
    <definedName name="N_Tavoite1Toiminto3Tulostavoite">Hankesuunnitelma!$A$63</definedName>
    <definedName name="N_Tavoite2">Hankesuunnitelma!$A$66</definedName>
    <definedName name="N_Tavoite2Toiminto1">Hankesuunnitelma!$A$68</definedName>
    <definedName name="N_Tavoite2Toiminto1Kuvaus">Hankesuunnitelma!$A$70</definedName>
    <definedName name="N_Tavoite2Toiminto1Tulostavoite">Hankesuunnitelma!$A$72</definedName>
    <definedName name="N_Tavoite2Toiminto2">Hankesuunnitelma!$A$74</definedName>
    <definedName name="N_Tavoite2Toiminto2Kuvaus">Hankesuunnitelma!$A$76</definedName>
    <definedName name="N_Tavoite2Toiminto2Tulostavoite">Hankesuunnitelma!$A$78</definedName>
    <definedName name="N_Tavoite2Toiminto3">Hankesuunnitelma!$A$80</definedName>
    <definedName name="N_Tavoite2Toiminto3Kuvaus">Hankesuunnitelma!$A$82</definedName>
    <definedName name="N_Tavoite2Toiminto3Tulostavoite">Hankesuunnitelma!$A$84</definedName>
    <definedName name="N_Tavoite3">Hankesuunnitelma!$A$87</definedName>
    <definedName name="N_Tavoite3Toiminto1">Hankesuunnitelma!$A$89</definedName>
    <definedName name="N_Tavoite3Toiminto1Kuvaus">Hankesuunnitelma!$A$91</definedName>
    <definedName name="N_Tavoite3Toiminto1Tulostavoite">Hankesuunnitelma!$A$93</definedName>
    <definedName name="N_Tavoite3Toiminto2">Hankesuunnitelma!$A$95</definedName>
    <definedName name="N_Tavoite3Toiminto2Kuvaus">Hankesuunnitelma!$A$97</definedName>
    <definedName name="N_Tavoite3Toiminto2Tulostavoite">Hankesuunnitelma!$A$99</definedName>
    <definedName name="N_Tavoite3Toiminto3">Hankesuunnitelma!$A$101</definedName>
    <definedName name="N_Tavoite3Toiminto3Kuvaus">Hankesuunnitelma!$A$103</definedName>
    <definedName name="N_Tavoite3Toiminto3Tulostavoite">Hankesuunnitelma!$A$105</definedName>
    <definedName name="N_Tavoite4">Hankesuunnitelma!$A$108</definedName>
    <definedName name="N_Tavoite4Toiminto1">Hankesuunnitelma!$A$110</definedName>
    <definedName name="N_Tavoite4Toiminto1Kuvaus">Hankesuunnitelma!$A$112</definedName>
    <definedName name="N_Tavoite4Toiminto1Tulostavoite">Hankesuunnitelma!$A$114</definedName>
    <definedName name="N_Tavoite4Toiminto2">Hankesuunnitelma!$A$116</definedName>
    <definedName name="N_Tavoite4Toiminto2Kuvaus">Hankesuunnitelma!$A$118</definedName>
    <definedName name="N_Tavoite4Toiminto2Tulostavoite">Hankesuunnitelma!$A$120</definedName>
    <definedName name="N_Tavoite4Toiminto3">Hankesuunnitelma!$A$122</definedName>
    <definedName name="N_Tavoite4Toiminto3Kuvaus">Hankesuunnitelma!$A$124</definedName>
    <definedName name="N_Tavoite4Toiminto3Tulostavoite">Hankesuunnitelma!$A$126</definedName>
    <definedName name="N_Tiedotussuunnitelma">Hankesuunnitelma!$A$129</definedName>
    <definedName name="N_Ytunnus">Hakija!$A$44</definedName>
    <definedName name="_xlnm.Print_Area" localSheetId="4">Aikataulu!$A$1:$J$58</definedName>
    <definedName name="_xlnm.Print_Area" localSheetId="25">Allekirjoitus!$A$1:$J$42</definedName>
    <definedName name="_xlnm.Print_Area" localSheetId="0">'Aloita tästä'!$A$1:$J$48</definedName>
    <definedName name="_xlnm.Print_Area" localSheetId="7">'Budj perustiedot'!$A$1:$D$35</definedName>
    <definedName name="_xlnm.Print_Area" localSheetId="24">Ennakot!$A$1:$B$26</definedName>
    <definedName name="_xlnm.Print_Area" localSheetId="1">Hakija!$A$1:$J$100</definedName>
    <definedName name="_xlnm.Print_Area" localSheetId="2">Hankesuunnitelma!$A$1:$J$140</definedName>
    <definedName name="_xlnm.Print_Area" localSheetId="5">Hankinnat!$A$1:$J$138</definedName>
    <definedName name="_xlnm.Print_Area" localSheetId="8">Henkilöstökulut!$A$1:$L$52</definedName>
    <definedName name="_xlnm.Print_Area" localSheetId="3">Indikaattorit!$A$1:$J$130</definedName>
    <definedName name="_xlnm.Print_Area" localSheetId="6">Liitteet!$A$1:$B$36</definedName>
    <definedName name="_xlnm.Print_Area" localSheetId="21">'Muut kustannukset'!$A$1:$C$64</definedName>
    <definedName name="_xlnm.Print_Area" localSheetId="22">Rahoitus!$A$1:$E$42</definedName>
    <definedName name="_xlnm.Print_Area" localSheetId="9">'Tavoite 1 Toiminto 1'!$A$1:$C$64</definedName>
    <definedName name="_xlnm.Print_Area" localSheetId="10">'Tavoite 1 Toiminto 2'!$A$1:$C$64</definedName>
    <definedName name="_xlnm.Print_Area" localSheetId="11">'Tavoite 1 Toiminto 3'!$A$1:$C$64</definedName>
    <definedName name="_xlnm.Print_Area" localSheetId="12">'Tavoite 2 Toiminto 1'!$A$1:$C$64</definedName>
    <definedName name="_xlnm.Print_Area" localSheetId="13">'Tavoite 2 Toiminto 2'!$A$1:$C$64</definedName>
    <definedName name="_xlnm.Print_Area" localSheetId="14">'Tavoite 2 Toiminto 3'!$A$1:$C$64</definedName>
    <definedName name="_xlnm.Print_Area" localSheetId="15">'Tavoite 3 Toiminto 1'!$A$1:$C$64</definedName>
    <definedName name="_xlnm.Print_Area" localSheetId="16">'Tavoite 3 Toiminto 2'!$A$1:$C$64</definedName>
    <definedName name="_xlnm.Print_Area" localSheetId="17">'Tavoite 3 Toiminto 3'!$A$1:$C$64</definedName>
    <definedName name="_xlnm.Print_Area" localSheetId="18">'Tavoite 4 Toiminto 1'!$A$1:$C$64</definedName>
    <definedName name="_xlnm.Print_Area" localSheetId="19">'Tavoite 4 Toiminto 2'!$A$1:$C$64</definedName>
    <definedName name="_xlnm.Print_Area" localSheetId="20">'Tavoite 4 Toiminto 3'!$A$1:$C$64</definedName>
    <definedName name="_xlnm.Print_Area" localSheetId="23">Yhteenveto!$A$1:$C$39</definedName>
    <definedName name="_xlnm.Print_Titles" localSheetId="21">'Muut kustannukset'!$10:$10</definedName>
    <definedName name="_xlnm.Print_Titles" localSheetId="9">'Tavoite 1 Toiminto 1'!$12:$12</definedName>
    <definedName name="_xlnm.Print_Titles" localSheetId="10">'Tavoite 1 Toiminto 2'!$12:$12</definedName>
    <definedName name="_xlnm.Print_Titles" localSheetId="11">'Tavoite 1 Toiminto 3'!$12:$12</definedName>
    <definedName name="_xlnm.Print_Titles" localSheetId="12">'Tavoite 2 Toiminto 1'!$12:$12</definedName>
    <definedName name="_xlnm.Print_Titles" localSheetId="13">'Tavoite 2 Toiminto 2'!$12:$12</definedName>
    <definedName name="_xlnm.Print_Titles" localSheetId="14">'Tavoite 2 Toiminto 3'!$12:$12</definedName>
    <definedName name="_xlnm.Print_Titles" localSheetId="15">'Tavoite 3 Toiminto 1'!$12:$12</definedName>
    <definedName name="_xlnm.Print_Titles" localSheetId="16">'Tavoite 3 Toiminto 2'!$12:$12</definedName>
    <definedName name="_xlnm.Print_Titles" localSheetId="17">'Tavoite 3 Toiminto 3'!$12:$12</definedName>
    <definedName name="_xlnm.Print_Titles" localSheetId="18">'Tavoite 4 Toiminto 1'!$12:$12</definedName>
    <definedName name="_xlnm.Print_Titles" localSheetId="19">'Tavoite 4 Toiminto 2'!$12:$12</definedName>
    <definedName name="_xlnm.Print_Titles" localSheetId="20">'Tavoite 4 Toiminto 3'!$12:$12</definedName>
    <definedName name="Z_4B7031FE_A209_4425_A537_9C5805C2F335_.wvu.PrintArea" localSheetId="1" hidden="1">Hakija!$A$1:$K$117</definedName>
    <definedName name="Z_4B7031FE_A209_4425_A537_9C5805C2F335_.wvu.PrintArea" localSheetId="2" hidden="1">Hankesuunnitelma!$A$7:$J$140</definedName>
    <definedName name="Z_4B7031FE_A209_4425_A537_9C5805C2F335_.wvu.PrintArea" localSheetId="3" hidden="1">Indikaattorit!$A$1:$J$62</definedName>
  </definedNames>
  <calcPr calcId="191029"/>
  <customWorkbookViews>
    <customWorkbookView name="Mauriala Kristiina SM - Oma näkymä" guid="{4B7031FE-A209-4425-A537-9C5805C2F335}" mergeInterval="0" personalView="1" maximized="1" windowWidth="1916" windowHeight="927" activeSheetId="3"/>
  </customWorkbookViews>
</workbook>
</file>

<file path=xl/calcChain.xml><?xml version="1.0" encoding="utf-8"?>
<calcChain xmlns="http://schemas.openxmlformats.org/spreadsheetml/2006/main">
  <c r="L33" i="17" l="1"/>
  <c r="L35" i="17"/>
  <c r="L36" i="17"/>
  <c r="L37" i="17"/>
  <c r="K29" i="17"/>
  <c r="L29" i="17" s="1"/>
  <c r="K30" i="17"/>
  <c r="L30" i="17" s="1"/>
  <c r="K31" i="17"/>
  <c r="L31" i="17" s="1"/>
  <c r="K32" i="17"/>
  <c r="L32" i="17" s="1"/>
  <c r="K33" i="17"/>
  <c r="K34" i="17"/>
  <c r="L34" i="17" s="1"/>
  <c r="K35" i="17"/>
  <c r="K36" i="17"/>
  <c r="K37" i="17"/>
  <c r="K28" i="17"/>
  <c r="L28" i="17" s="1"/>
  <c r="H45" i="17"/>
  <c r="L38" i="17" l="1"/>
  <c r="H25" i="17"/>
  <c r="D19" i="15"/>
  <c r="J79" i="82" l="1"/>
  <c r="J224" i="82"/>
  <c r="J207" i="82"/>
  <c r="J187" i="82"/>
  <c r="J167" i="82"/>
  <c r="J145" i="82"/>
  <c r="J125" i="82"/>
  <c r="J99" i="82"/>
  <c r="J65" i="82"/>
  <c r="J61" i="82" s="1"/>
  <c r="J55" i="82"/>
  <c r="J34" i="82"/>
  <c r="J12" i="82"/>
  <c r="C17" i="25" l="1"/>
  <c r="J99" i="1"/>
  <c r="J72" i="1"/>
  <c r="J63" i="1"/>
  <c r="J58" i="1"/>
  <c r="J88" i="1"/>
  <c r="J92" i="1"/>
  <c r="I57" i="4"/>
  <c r="I53" i="4"/>
  <c r="I49" i="4"/>
  <c r="I45" i="4"/>
  <c r="I41" i="4"/>
  <c r="I37" i="4"/>
  <c r="I33" i="4"/>
  <c r="I29" i="4"/>
  <c r="I25" i="4"/>
  <c r="I21" i="4"/>
  <c r="I17" i="4"/>
  <c r="I13" i="4"/>
  <c r="A6" i="18"/>
  <c r="A6" i="49"/>
  <c r="A6" i="54"/>
  <c r="A6" i="60"/>
  <c r="J126" i="2"/>
  <c r="A125" i="2"/>
  <c r="J124" i="2"/>
  <c r="A123" i="2"/>
  <c r="J122" i="2"/>
  <c r="A121" i="2"/>
  <c r="J120" i="2"/>
  <c r="A119" i="2"/>
  <c r="J118" i="2"/>
  <c r="A117" i="2"/>
  <c r="J116" i="2"/>
  <c r="A115" i="2"/>
  <c r="J114" i="2"/>
  <c r="A113" i="2"/>
  <c r="J112" i="2"/>
  <c r="A111" i="2"/>
  <c r="J110" i="2"/>
  <c r="A109" i="2"/>
  <c r="J108" i="2"/>
  <c r="A6" i="58"/>
  <c r="A6" i="57"/>
  <c r="B10" i="62"/>
  <c r="B10" i="61"/>
  <c r="B10" i="60"/>
  <c r="B10" i="59"/>
  <c r="B10" i="58"/>
  <c r="B10" i="57"/>
  <c r="B10" i="56"/>
  <c r="B10" i="55"/>
  <c r="B10" i="54"/>
  <c r="B10" i="50"/>
  <c r="B10" i="49"/>
  <c r="B10" i="18"/>
  <c r="C8" i="62"/>
  <c r="A6" i="62"/>
  <c r="B5" i="62"/>
  <c r="A5" i="62"/>
  <c r="C8" i="61"/>
  <c r="A6" i="61"/>
  <c r="B5" i="61"/>
  <c r="A5" i="61"/>
  <c r="C8" i="60"/>
  <c r="B5" i="60"/>
  <c r="A5" i="60"/>
  <c r="C8" i="59"/>
  <c r="A6" i="59"/>
  <c r="B5" i="59"/>
  <c r="A5" i="59"/>
  <c r="C8" i="58"/>
  <c r="B5" i="58"/>
  <c r="A5" i="58"/>
  <c r="C8" i="57"/>
  <c r="B5" i="57"/>
  <c r="A5" i="57"/>
  <c r="C8" i="56"/>
  <c r="A6" i="56"/>
  <c r="B5" i="56"/>
  <c r="A5" i="56"/>
  <c r="C8" i="55"/>
  <c r="A6" i="55"/>
  <c r="B5" i="55"/>
  <c r="A5" i="55"/>
  <c r="C8" i="54"/>
  <c r="B5" i="54"/>
  <c r="A5" i="54"/>
  <c r="J105" i="2"/>
  <c r="A104" i="2"/>
  <c r="J103" i="2"/>
  <c r="A102" i="2"/>
  <c r="J101" i="2"/>
  <c r="A100" i="2"/>
  <c r="J99" i="2"/>
  <c r="A98" i="2"/>
  <c r="J97" i="2"/>
  <c r="A96" i="2"/>
  <c r="J95" i="2"/>
  <c r="A94" i="2"/>
  <c r="J93" i="2"/>
  <c r="A92" i="2"/>
  <c r="J91" i="2"/>
  <c r="A90" i="2"/>
  <c r="J89" i="2"/>
  <c r="A88" i="2"/>
  <c r="J87" i="2"/>
  <c r="J84" i="2"/>
  <c r="A83" i="2"/>
  <c r="J82" i="2"/>
  <c r="A81" i="2"/>
  <c r="J80" i="2"/>
  <c r="A79" i="2"/>
  <c r="J78" i="2"/>
  <c r="A77" i="2"/>
  <c r="J76" i="2"/>
  <c r="A75" i="2"/>
  <c r="J74" i="2"/>
  <c r="A73" i="2"/>
  <c r="J72" i="2"/>
  <c r="A71" i="2"/>
  <c r="J70" i="2"/>
  <c r="A69" i="2"/>
  <c r="J68" i="2"/>
  <c r="A67" i="2"/>
  <c r="J66" i="2"/>
  <c r="A62" i="2"/>
  <c r="A60" i="2"/>
  <c r="J63" i="2"/>
  <c r="J61" i="2"/>
  <c r="J59" i="2"/>
  <c r="A56" i="2"/>
  <c r="A54" i="2"/>
  <c r="A52" i="2"/>
  <c r="J57" i="2"/>
  <c r="J55" i="2"/>
  <c r="J53" i="2"/>
  <c r="A50" i="2"/>
  <c r="J49" i="2"/>
  <c r="J51" i="2"/>
  <c r="A48" i="2"/>
  <c r="A46" i="2"/>
  <c r="J47" i="2"/>
  <c r="J139" i="2" l="1"/>
  <c r="J136" i="2"/>
  <c r="J132" i="2"/>
  <c r="J129" i="2"/>
  <c r="J45" i="2"/>
  <c r="J40" i="2"/>
  <c r="J37" i="2"/>
  <c r="J34" i="2"/>
  <c r="J30" i="2"/>
  <c r="J25" i="2"/>
  <c r="J15" i="2"/>
  <c r="J13" i="2" l="1"/>
  <c r="D21" i="15" l="1"/>
  <c r="A7" i="26"/>
  <c r="A6" i="25"/>
  <c r="A6" i="24"/>
  <c r="A6" i="23"/>
  <c r="C8" i="50"/>
  <c r="A6" i="50"/>
  <c r="B5" i="50"/>
  <c r="A5" i="50"/>
  <c r="C8" i="49"/>
  <c r="B5" i="49"/>
  <c r="A5" i="49"/>
  <c r="A6" i="17"/>
  <c r="A11" i="16"/>
  <c r="B6" i="26" l="1"/>
  <c r="C19" i="25"/>
  <c r="B5" i="25"/>
  <c r="C5" i="24"/>
  <c r="C8" i="23"/>
  <c r="C13" i="25" s="1"/>
  <c r="B5" i="23"/>
  <c r="A5" i="23"/>
  <c r="C8" i="18"/>
  <c r="C12" i="25" s="1"/>
  <c r="B5" i="18"/>
  <c r="A5" i="18"/>
  <c r="H22" i="17"/>
  <c r="H21" i="17"/>
  <c r="H20" i="17"/>
  <c r="H19" i="17"/>
  <c r="H18" i="17"/>
  <c r="H17" i="17"/>
  <c r="H16" i="17"/>
  <c r="H15" i="17"/>
  <c r="H14" i="17"/>
  <c r="H13" i="17"/>
  <c r="H23" i="17" l="1"/>
  <c r="H10" i="17" s="1"/>
  <c r="H8" i="17" s="1"/>
  <c r="C11" i="25" s="1"/>
  <c r="C10" i="25" l="1"/>
  <c r="C14" i="25"/>
  <c r="C9" i="25" l="1"/>
  <c r="C18" i="25" l="1"/>
  <c r="B39" i="25"/>
  <c r="D10" i="24" l="1"/>
  <c r="C16" i="25"/>
  <c r="C21" i="25" s="1"/>
  <c r="C16" i="26"/>
  <c r="D14" i="24" l="1"/>
  <c r="D29" i="24" s="1"/>
  <c r="D32" i="24" l="1"/>
</calcChain>
</file>

<file path=xl/sharedStrings.xml><?xml version="1.0" encoding="utf-8"?>
<sst xmlns="http://schemas.openxmlformats.org/spreadsheetml/2006/main" count="721" uniqueCount="441">
  <si>
    <t>Uusi hakemus</t>
  </si>
  <si>
    <t>Korjaus/täydennys edelliseen hakemukseen</t>
  </si>
  <si>
    <t>Hakija</t>
  </si>
  <si>
    <t>Sisäministeriö täyttää:</t>
  </si>
  <si>
    <t xml:space="preserve">Diaarinro: </t>
  </si>
  <si>
    <t>Saapumispvm:</t>
  </si>
  <si>
    <t>Onko hankkeelle myönnetty muuta EU-rahoitusta?</t>
  </si>
  <si>
    <t>Kyllä</t>
  </si>
  <si>
    <t>Ei</t>
  </si>
  <si>
    <t>Muu EU-rahoitus</t>
  </si>
  <si>
    <t xml:space="preserve">Onko hankkeelle haettu rahoitusta muusta EU-rahoituslähteestä? </t>
  </si>
  <si>
    <t>Erittele hakijataholle viimeisen kolmen vuoden aikana myönnetty EU-rahoitus.</t>
  </si>
  <si>
    <t>Rahoituslähde/ohjelma:</t>
  </si>
  <si>
    <t>Hankkeen nimi:</t>
  </si>
  <si>
    <t xml:space="preserve">Rahoituksen määrä: </t>
  </si>
  <si>
    <t xml:space="preserve">Hankkeelle voidaan myöntää EU-rahoitusta vain yhdestä EU-rahoituslähteestä. </t>
  </si>
  <si>
    <t>Erittele organisaation viimeisen kolmen vuoden aikana saama EU-rahoitus. Mikäli tiedot eivät mahdu oheiseen taulukkoon, ilmoita tiedot erillisessä liitteessä.</t>
  </si>
  <si>
    <t>Hakijaorganisaation nimi:</t>
  </si>
  <si>
    <t>Hakijaorganisaation nimi englanniksi:</t>
  </si>
  <si>
    <t>Yhteyshenkilön nimi</t>
  </si>
  <si>
    <t>Yhteyshenkilön puhelin</t>
  </si>
  <si>
    <t>Yhteyshenkilön sähköposti</t>
  </si>
  <si>
    <t>Järjestön rekisteröintipäivä:</t>
  </si>
  <si>
    <t>Järjestön rekisteröintinumero:</t>
  </si>
  <si>
    <t>Y-tunnus:</t>
  </si>
  <si>
    <t>Katuosoite:</t>
  </si>
  <si>
    <t>Postinumero:</t>
  </si>
  <si>
    <t>Postitoimipaikka:</t>
  </si>
  <si>
    <t>Sähköposti:</t>
  </si>
  <si>
    <t>Kotisivu:</t>
  </si>
  <si>
    <t>Hankeorganisaation kuvaus</t>
  </si>
  <si>
    <t>Hankekumppanin rooli hankkeessa:</t>
  </si>
  <si>
    <t>Hankekumppanit</t>
  </si>
  <si>
    <t>Hankekumppanille aiheutuvat kustannukset €:</t>
  </si>
  <si>
    <t>Hankekumppanille siirrettävä EU-osuus €:</t>
  </si>
  <si>
    <t>Hankekumppanin 2 nimi:</t>
  </si>
  <si>
    <t>Hankekumppanin 1 nimi:</t>
  </si>
  <si>
    <t>Yhteistyötahot</t>
  </si>
  <si>
    <t>Yhteistyötahon nimi</t>
  </si>
  <si>
    <t>Yhteistyötahon rooli hankkeessa</t>
  </si>
  <si>
    <t>Ohjausryhmä</t>
  </si>
  <si>
    <t>Toteutetaanko hankkeen toimintoja osittain ostopalveluina?</t>
  </si>
  <si>
    <t>Kuvaile lyhyesti, mitä hankkeen toimintoja hankekumppani toteuttaa.</t>
  </si>
  <si>
    <t>Arvio hankekumppanille hankkeessa aiheutuvista kustannuksista</t>
  </si>
  <si>
    <t xml:space="preserve">Hankekumppanille siirrettävän EU-rahoituksen määrä (€). </t>
  </si>
  <si>
    <t>Yhteistyötahon määritelmä:</t>
  </si>
  <si>
    <t>•Yhteistyötaho osallistuu hankkeen toimintoihin ja voi toteuttaa osan tai osaa niistä.</t>
  </si>
  <si>
    <t>•Yhteistyötahon kustannuksia ei kateta hankkeen varoista.</t>
  </si>
  <si>
    <t>•Yhteistyötaholle ei siirretä EU-rahoitusosuutta.</t>
  </si>
  <si>
    <t>•Yhteistyötaho voi osallistua hankkeen yhteisrahoitukseen.</t>
  </si>
  <si>
    <t xml:space="preserve">Hankkeelle tulee perustaa ohjausryhmä, joka seuraa ja ohjaa hankkeen etenemistä. Kirjaa tähän ohjausryhmään suunnitellut tahot. Hankkeelle suositellaan perustettavan oma ohjausryhmänsä, mutta perusteluissa tapauksissa myös jo jokin olemassa oleva ryhmä voi toimia hankkeen ohjausryhmänä. </t>
  </si>
  <si>
    <t>Sisältyykö hankkeeseen ostopalveluja? Ostopalveluja ovat hankeorganisaation ulkopuolelta hankittavat palvelut, kuten esimerkiksi tilintarkastus tai koulutuspalvelut.</t>
  </si>
  <si>
    <t>TUKIHAKEMUS</t>
  </si>
  <si>
    <t>Hankeorganisaatio</t>
  </si>
  <si>
    <t>HANKESUUNNITELMA</t>
  </si>
  <si>
    <t>Kansallinen tavoite</t>
  </si>
  <si>
    <t>Hankkeen nimi englanniksi</t>
  </si>
  <si>
    <t>Hankenumero (vastuuviranomainen täyttää)</t>
  </si>
  <si>
    <t>Aloituspäivämäärä</t>
  </si>
  <si>
    <t>Lopetuspäivämäärä</t>
  </si>
  <si>
    <t>Jos hanke käynnistetään ennen tukipäätöstä, esitä perustelut tässä.</t>
  </si>
  <si>
    <t>Toteutetaanko hanke kertakorvaushankkeena?</t>
  </si>
  <si>
    <t>Hankkeen tausta ja perustelut</t>
  </si>
  <si>
    <t>Yleistavoite</t>
  </si>
  <si>
    <t>Tavoitteet</t>
  </si>
  <si>
    <t>Tavoite 1</t>
  </si>
  <si>
    <t>Tavoite 2</t>
  </si>
  <si>
    <t>Tavoite 3</t>
  </si>
  <si>
    <t>Tiedotussuunnitelma</t>
  </si>
  <si>
    <t>Riskiarvio</t>
  </si>
  <si>
    <t>Hankkeen vaikuttavuus</t>
  </si>
  <si>
    <t>Millä toimilla hakija pyrkii vaikuttamaan toimintojen jatkuvuuteen?</t>
  </si>
  <si>
    <t>Miten kertakorvattavan hankkeen tavoitteiden toteutumista mitataan?</t>
  </si>
  <si>
    <t xml:space="preserve"> </t>
  </si>
  <si>
    <t>INDIKAATTORIT</t>
  </si>
  <si>
    <t xml:space="preserve">Rahaston tuloksia ja vaikutuksia seurataan kaikille hankkeille ja toimille yhteisillä indikaattoreilla. Indikaattorit ovat erityistavoitekohtaisia. Hakijan tulee kirjata tämän hankkeen kannalta relevanttien indikaattoreiden tavoitetila. Toteuma raportoidaan myöhemmissä maksatushakemuksissa. Mikäli indikaattori ei ole relevantti, kirjataan siihen nolla (0). Jokainen kenttä tulee täyttää. Yhteisten, erityistavoitekohtaisten indikaattoreiden avulla rahaston vastuuviranomainen ja Euroopan komissio saavat vertailukelpoista tietoa, jota käytetään tulevan toiminnan suunnitteluun.
</t>
  </si>
  <si>
    <t>Perustelut ostopalvelun käytölle</t>
  </si>
  <si>
    <t>Hankeorganisaatiolla tulee lähtökohtaisesti olla edellytykset toteuttaa hanke itse. Ostopalveluja voidaan hankkia, jos se on hankkeen toteuttamisen kannalta tarkoituksenmukaista ja perusteltua. Ostopalveluja voivat olla esim. hankkeen tiedottamisesta aiheutuvat ostopalvelut ja tilintarkastus.</t>
  </si>
  <si>
    <t>Kirjoita kansallisen tavoitteen numero ja nimi tähän</t>
  </si>
  <si>
    <t>Hankkeen nimen tulisi olla lyhyt ja hankkeen toimintaa kuvaava. Hankkeen nimeä käytetään hanketiedotuksessa ja sen tulisi edistää hankkeen näkyvyyttä. Valitse siksi hankkeelle helposti muistettava ja mielenkiintoa herättävä nimi.</t>
  </si>
  <si>
    <t xml:space="preserve">Hankkeen englanninkielistä nimeä käytetään mm. ohjelman tuloksista viestittäessä. </t>
  </si>
  <si>
    <t>Kuvaile tiiviisti hankkeen tausta ja lähtötilanne, ja perustele hankkeen tarpeellisuus. Millä tavalla hakija toimii rahaston toimialalla?</t>
  </si>
  <si>
    <t>Anna hankkeesta lyhyt kuvaus, jota sekä hankkeet toteuttajat että vastuuviranomainen voivat käyttää tiedotuksessa.</t>
  </si>
  <si>
    <t xml:space="preserve">Miten hankkeesta tiedotetaan ja mitkä ovat tiedotuksen kohderyhmät? </t>
  </si>
  <si>
    <t>Miten hankkeen saamasta EU-tuesta viestitään? Millaista medianäkyvyyttä hankkeelle on odotettavissa?</t>
  </si>
  <si>
    <t>Millaisia riskejä hankkeen tavoitteisiin tai toteutettaviin toimintoihin liittyy? Miten niihin on varauduttu?</t>
  </si>
  <si>
    <t>Miten hankkeen tulokset vaikuttavat pidemmällä aikavälillä? Miten tulokset siirtyvät käytäntöön?</t>
  </si>
  <si>
    <t>Indikaattorit Erityistavoite 1</t>
  </si>
  <si>
    <t>Indikaattorit Erityistavoite 2</t>
  </si>
  <si>
    <t>Indikaattorit Erityistavoite 5</t>
  </si>
  <si>
    <t>Indikaattorit Erityistavoite 6</t>
  </si>
  <si>
    <t>AIKATAULU</t>
  </si>
  <si>
    <t>Hankkeen aikataulu</t>
  </si>
  <si>
    <t xml:space="preserve">Aikatauluta hanke 1-3 kuukauden jaksoissa. Vuoden pituiset tai sitä lyhyemmät hankkeet tulee aikatauluttaa kuukauden tarkkuudella. Vuotta pidemmät hankkeet tulee aikatauluttaa hakijan valinnan mukaan 1-3 kuukauden jaksoihin. Lisää tarvittava määrä jaksoja ja kuvaa jokaisen jakson aikana toteutettavat keskeisimmät toimenpiteet.
</t>
  </si>
  <si>
    <t>Jakso</t>
  </si>
  <si>
    <t>Jakson aikana toteutettavat toiminnot</t>
  </si>
  <si>
    <t xml:space="preserve">Hankkeelle voidaan myöntää EU-rahoitusta vain kerran. Mikäli hankkeelle on jo myönnetty EU-rahoitusta muusta lähteestä, ei tätä hakemusta voida käsitellä. </t>
  </si>
  <si>
    <t>Mistä muusta EU-rahoituslähteestä rahoitusta on haettu?</t>
  </si>
  <si>
    <t xml:space="preserve">Tuen saajalla on oltava edellytykset vastata tuetun toiminnan hankkeella aikaan saadun toiminnan jatkuvuudesta tuen myöntämisen päätyttyä </t>
  </si>
  <si>
    <t>ellei se hankeen luonteen vuoksi ole tarpeetonta (esimerkiksi hankkeen ollessa kertaluonteinen). Tarkoituksena on varmistaa hankkeella</t>
  </si>
  <si>
    <t>HANKINNAT</t>
  </si>
  <si>
    <t>Hankinnat (kansallisen kynnysarvon ylittävät hankinnat)</t>
  </si>
  <si>
    <t>Hankinnan kohde</t>
  </si>
  <si>
    <t>Hankintayksikkö</t>
  </si>
  <si>
    <t>Kuuluuko hankinta hankintalain soveltamisalaan?</t>
  </si>
  <si>
    <t>Muuta tietoa hankintaprosessista</t>
  </si>
  <si>
    <t>Onko hankinnasta valitettu markkinaoikeuteen?</t>
  </si>
  <si>
    <t>Käytettävä hankintamenettely</t>
  </si>
  <si>
    <t>Avoin menettely</t>
  </si>
  <si>
    <t>Rajoitettu menettely</t>
  </si>
  <si>
    <t>Neuvottelumenettely</t>
  </si>
  <si>
    <t>Suorahankinta</t>
  </si>
  <si>
    <t>Kilpailullinen neuvottelumenettely</t>
  </si>
  <si>
    <t>Puitejärjestely</t>
  </si>
  <si>
    <t>Suunnittelukilpailu</t>
  </si>
  <si>
    <t>Muu menettely</t>
  </si>
  <si>
    <t>Hankintailmoitus</t>
  </si>
  <si>
    <t>Tarjouspyyntö</t>
  </si>
  <si>
    <t>Hankintapäätös</t>
  </si>
  <si>
    <t>Sopimus</t>
  </si>
  <si>
    <t>Muu hankinta-asiakirja</t>
  </si>
  <si>
    <t>Avauspöytäkirja</t>
  </si>
  <si>
    <t>Tyyppi</t>
  </si>
  <si>
    <t>Määritä tähän hankinnan kohde, joka voi olla esim. laite, palvelu tai rakennus.</t>
  </si>
  <si>
    <t>Mikä taho hankkii edellisessä kohdassa kuvatun laitteen, palvelun, rakennuksen tms.?</t>
  </si>
  <si>
    <t xml:space="preserve">Varmista, kuuluuko hankinta hankintalain (348/2007) piiriin. Kynnysarvon alittavat hankinnat eivät kuulu hankintalain piiriin. Voimassaolevat kynnysarvot voit tarkistaa verkkosivuilta www.hankinnat.fi.
</t>
  </si>
  <si>
    <t>Tässä voit kuvailla hankintaprosessia vapaamuotoisesti.</t>
  </si>
  <si>
    <t>Jos hankinnasta on valitettu markkinaoikeuteen, anna tässä valituksen päivämäärä ja tieto asian käsittelytilanteesta markkinaoikeudessa.</t>
  </si>
  <si>
    <t>Valitse  käytettävä hankintamenettely.</t>
  </si>
  <si>
    <t xml:space="preserve">Ilmoita hankinta-asiakirjan päivämäärä ja liittäkää kopio asiakirjasta hakemukseen. </t>
  </si>
  <si>
    <t xml:space="preserve">Hakemukseen on liitettävä seuraavat asiakirjat: </t>
  </si>
  <si>
    <t>Voimassaolevat kynnysarvot voit tarkistaa verkkosivuilta www.hankinnat.fi.</t>
  </si>
  <si>
    <t xml:space="preserve">Varmista, kuuluuko hankinta hankintalain (348/2007) piiriin. Kynnysarvon alittavat hankinnat eivät kuulu hankintalain piiriin. 
</t>
  </si>
  <si>
    <t xml:space="preserve">• Rahoitussitoumukset kaikilta hankkeen rahoittajilta (tuensaaja/ hankekumppani/ muu julkinen tai yksityinen rahoitus). </t>
  </si>
  <si>
    <t>• Yksityisoikeudellisten organisaatioiden on lisäksi toimitettava kaksi viimeisintä tilinpäätöstä, jotka sisältävät taseen, tuloslaskelman ja toimintakertomuksen.</t>
  </si>
  <si>
    <t>HAKEMUKSEN ALLEKIRJOITUS</t>
  </si>
  <si>
    <t>Allekirjoitus</t>
  </si>
  <si>
    <t>Paikka</t>
  </si>
  <si>
    <t>Nimen selvennys</t>
  </si>
  <si>
    <t>Päivämäärä</t>
  </si>
  <si>
    <t xml:space="preserve">Hakija voi antaa suostumuksen päätösten sähköiseen tiedoksiantoon. Tällöin päätös annetaan tiedoksi asianomaiselle hakijalle järjestelmän kautta sähköisesti. Sähköisestä tiedoksiannosta säädetään laissa sähköisestä asioinnista viranomaistoiminnassa (13/2003). </t>
  </si>
  <si>
    <t>Hakemuksen allekirjoittavat henkilöt, joilla on organisaation nimenkirjoitusoikeus.</t>
  </si>
  <si>
    <t>Asema organisaatiossa</t>
  </si>
  <si>
    <t>Hakijaorganisaation nimi</t>
  </si>
  <si>
    <t>Hankkeen nimi</t>
  </si>
  <si>
    <r>
      <t>• Todistus nimenkirjoitusoikeudesta</t>
    </r>
    <r>
      <rPr>
        <b/>
        <sz val="8"/>
        <rFont val="Arial"/>
        <family val="2"/>
      </rPr>
      <t/>
    </r>
  </si>
  <si>
    <t>Lisätietoja:</t>
  </si>
  <si>
    <t>Sisäasioiden EU-rahastojen budjettilomake rahoituskaudella 2014-2020</t>
  </si>
  <si>
    <t>Perustiedot</t>
  </si>
  <si>
    <t>Valitse</t>
  </si>
  <si>
    <t>Sisältävätkö hankkeen kustannukset arvonlisäveroa?</t>
  </si>
  <si>
    <t>Prosenttimääräisenä korvattavan kustannusmallin valinta, %</t>
  </si>
  <si>
    <t>EU-rahoitusosuus %</t>
  </si>
  <si>
    <t>Tehtävänimike</t>
  </si>
  <si>
    <t>Tehtävän kuvaus</t>
  </si>
  <si>
    <t>Palkan peruste</t>
  </si>
  <si>
    <t>Lukumäärä</t>
  </si>
  <si>
    <t>Palkka</t>
  </si>
  <si>
    <t>Sivukulut %</t>
  </si>
  <si>
    <t>Lomaraha %</t>
  </si>
  <si>
    <t>Euroa</t>
  </si>
  <si>
    <t>Tehtävä 1</t>
  </si>
  <si>
    <t>Tehtävä 2</t>
  </si>
  <si>
    <t>Tehtävä 3</t>
  </si>
  <si>
    <t>Tehtävä 4</t>
  </si>
  <si>
    <t>Tehtävä 5</t>
  </si>
  <si>
    <t>Tehtävä 6</t>
  </si>
  <si>
    <t>Tehtävä 7</t>
  </si>
  <si>
    <t>Tehtävä 8</t>
  </si>
  <si>
    <t>Tehtävä 9</t>
  </si>
  <si>
    <t>Tehtävä 10</t>
  </si>
  <si>
    <t>Yhteensä</t>
  </si>
  <si>
    <t>Muut henkilöstökustannukset</t>
  </si>
  <si>
    <t>YHTEENSÄ</t>
  </si>
  <si>
    <t>Toiminnon nimi</t>
  </si>
  <si>
    <t>Kustannuslaji</t>
  </si>
  <si>
    <t>Selite</t>
  </si>
  <si>
    <t>Muut hankekustannukset</t>
  </si>
  <si>
    <t>Rahoitus</t>
  </si>
  <si>
    <t>EU-rahoitusosuus €</t>
  </si>
  <si>
    <t>Hankekumppanille 1 siirrettävä osuus</t>
  </si>
  <si>
    <t>Hankekumppanille 2 siirrettävä osuus</t>
  </si>
  <si>
    <t>Yhteisrahoitus €</t>
  </si>
  <si>
    <t>Yhteisrahoituksen erittely</t>
  </si>
  <si>
    <t>Julkinen/yksityinen</t>
  </si>
  <si>
    <t>Rahoituksen lähde</t>
  </si>
  <si>
    <t>Rahoittajan nimi</t>
  </si>
  <si>
    <t>Yksityinen</t>
  </si>
  <si>
    <t>Julkinen</t>
  </si>
  <si>
    <t>Tarkistusruutu (tämän pitää olla nolla)</t>
  </si>
  <si>
    <t>Rahoitus yhteensä</t>
  </si>
  <si>
    <t>Yhteenveto</t>
  </si>
  <si>
    <t>Hankkeen kustannukset</t>
  </si>
  <si>
    <t>Välittömät kustannukset</t>
  </si>
  <si>
    <t>Henkilöstökustannukset</t>
  </si>
  <si>
    <t>Toimintokustannukset</t>
  </si>
  <si>
    <t>Muut kustannukset</t>
  </si>
  <si>
    <t>Välilliset kustannukset</t>
  </si>
  <si>
    <t>Yhteisrahoituksen osuus €</t>
  </si>
  <si>
    <t>VUOSIKOHTAINEN BUDJETOINTI</t>
  </si>
  <si>
    <t>Vuosi</t>
  </si>
  <si>
    <t>Perustelut ennakon hakemiselle</t>
  </si>
  <si>
    <t>Ennakkoa haetaan euroa</t>
  </si>
  <si>
    <t>OHJE</t>
  </si>
  <si>
    <t>Hankintoja ja ennakoita koskevat välisivut tulee täyttää vain tapauskohtaisesti.</t>
  </si>
  <si>
    <t>Hakulomakkeesta tulostuu vain täytettävät osat. Lomakkeen täyttämistä opastavat ohjetekstit eivät tulostu.</t>
  </si>
  <si>
    <t>Onko kyseessä hanke- vai toimintatukihakemus?</t>
  </si>
  <si>
    <t>Hanketuki</t>
  </si>
  <si>
    <t>Toimintatuki</t>
  </si>
  <si>
    <t>Tavoite</t>
  </si>
  <si>
    <t>Hankesuunnitelma</t>
  </si>
  <si>
    <t xml:space="preserve">Indikaattorit </t>
  </si>
  <si>
    <t>Aikataulu</t>
  </si>
  <si>
    <t>Hankinnat</t>
  </si>
  <si>
    <t>Liitteet</t>
  </si>
  <si>
    <t>Budj perustiedot</t>
  </si>
  <si>
    <t>Henkilöstökulut</t>
  </si>
  <si>
    <t>Ennakot</t>
  </si>
  <si>
    <t>Hakulomakkeen välilehdet</t>
  </si>
  <si>
    <t>Hankekumppanin määritelmä:
•Hankekumppani suorittaa osan tai osia hankkeen toiminnoista. 
•Hankekumppanille aiheutuu hankkeesta kustannuksia.
•Hankekumppani osallistuu hankkeen yhteisrahoitukseen.
•Osa tuensaajalle maksettavasta EU-rahoituksesta on siirrettävä hankekumppanille.
•Hankekumppanuudesta on oltava kirjallinen sopimus. Kaikkien em. kriteerien tulee täyttyä.</t>
  </si>
  <si>
    <t xml:space="preserve">Ilmoita tässä, mistä muusta EU-rahoituslähteestä hankkeelle haetaan rahoitusta ja milloin hakemus ratkaistaan.
</t>
  </si>
  <si>
    <t>Kuvaile lyhyesti hankkeen yleistavoite. Hankkeella voi olla vain yksi yleistavoite.
Se kuvaa yleisellä tasolla mutta konkreettisesti asiakokonaisuuden, jota hankkeessa kehitetään.</t>
  </si>
  <si>
    <t>Näet lisäohjeita, kun valitset täytettäviä soluja.</t>
  </si>
  <si>
    <t>PALAA TÄSTÄ KANSISIVULLE</t>
  </si>
  <si>
    <t>Hankkeen kuvaus</t>
  </si>
  <si>
    <t>Tavoite 1 Toiminto 2</t>
  </si>
  <si>
    <t>Tavoite 1 Toiminto 1</t>
  </si>
  <si>
    <t>Tavoite 1 Toiminto 3</t>
  </si>
  <si>
    <t>Tavoite 2 Toiminto 1</t>
  </si>
  <si>
    <t>Tavoite 2 Toiminto 2</t>
  </si>
  <si>
    <t>Tavoite 2 Toiminto 3</t>
  </si>
  <si>
    <t>Tavoite 3 Toiminto 1</t>
  </si>
  <si>
    <t>Tavoite 3 Toiminto 2</t>
  </si>
  <si>
    <t>Tavoite 3 Toiminto 3</t>
  </si>
  <si>
    <t>Tavoite 4 Toiminto 1</t>
  </si>
  <si>
    <t>Tavoite 4 Toiminto 2</t>
  </si>
  <si>
    <t>Tavoite 4 Toiminto 3</t>
  </si>
  <si>
    <t>Tavoite 4</t>
  </si>
  <si>
    <t>Toiminto 3</t>
  </si>
  <si>
    <t>Tavoitteiden toiminto-välisivuja tulee täyttää niin monta kuin hankkeessa on toimintoja.</t>
  </si>
  <si>
    <t>Lomake on kirjoitussuojattu niin, että vain täytettävät kohdat ovat valittavissa ja muokattavissa.</t>
  </si>
  <si>
    <t>Suojauksen vuoksi voit siirtyä muokattavasta kentästä toiseen painamalla enter- tai sarkainnäppäintä.</t>
  </si>
  <si>
    <t>Osassa tietokentistä on vieressä mainittu tekstin maksimipituus ja kun teksti on hyväksytty soluun,</t>
  </si>
  <si>
    <t>siinä näkyy myös siihen mennessä kirjoitettujen merkkien määrä.</t>
  </si>
  <si>
    <t>Alla olevista välilehtien nimistä pääsee siirtymään kyseiselle välilehdelle.</t>
  </si>
  <si>
    <t>Käytännön vinkkejä:
- solun sisällä rivinvaihtoja pystyy halutessaan lisäämään rivin alt+enter -toiminnolla
- jos yhdistetty solu ei suostu ottamaan muualta kopioitua tekstiä, voi painaa ensin F2 ja liittää sitten</t>
  </si>
  <si>
    <t>1.1 Hankkeessa kehitettävien konsuliyhteistyötoimien määrä yhteensä</t>
  </si>
  <si>
    <t>Tämä kohta laskee yhteen kohdissa 1.1.1, 1.1.2, 1.1.3 ja 1.1.4 ilmoitetut määrät.</t>
  </si>
  <si>
    <t>1.1.1 Yhteisten konsulitilojen hyödyntäminen</t>
  </si>
  <si>
    <t>Hankkeen tuella yhteisiin konsulitiloihin sijoitettavien henkilöiden lukumäärä.</t>
  </si>
  <si>
    <t>1.1.2 Yhteiset viisumikeskukset</t>
  </si>
  <si>
    <t>Hankkeen tuella kehitettävien yhteisten viisumikeskusten lukumäärä.</t>
  </si>
  <si>
    <t>1.1.3 Yhteiset edustustotehtävät</t>
  </si>
  <si>
    <t>Hankkeen tuella kehitettävien yhteisten edustustotehtävien lukumäärä.</t>
  </si>
  <si>
    <t>1.1.4 Muut</t>
  </si>
  <si>
    <t>Hankkeen tuella kehitettävien muiden yhteisten konsuli- tai edustustotoimien lukuäärä.</t>
  </si>
  <si>
    <t>Kirjoita tähän, mitä kohdassa "muut" raportoitavat toimet ovat.</t>
  </si>
  <si>
    <t>1.2 Koulutus</t>
  </si>
  <si>
    <t>1.2.1 Kurssien lukumäärä</t>
  </si>
  <si>
    <t>Hankkeen tuella järjestettävien yhteiseen viisumipolitiikkaan liittyvien kurssien lukumäärä.</t>
  </si>
  <si>
    <t>1.2.2 Henkilöiden lukumäärä</t>
  </si>
  <si>
    <t>Hankkeen tuella yhteiseen viisumipolitiikkaan liittyvää koulutusta saavien henkilöiden lukumäärä. Kirjatkaa tähän eri henkilöt, ei kurssipäivien lukumäärää.</t>
  </si>
  <si>
    <t>1.3 Erityisasiantuntijoiden määrä kolmansissa maissa yhteensä</t>
  </si>
  <si>
    <t>Tämä kohta laskee yhteen kohdissa 1.3.1 ja 1.3.2 ilmoitetut lukumäärät.</t>
  </si>
  <si>
    <t>1.3.1 Maahanmuuttoalan yhdyshenkilöt</t>
  </si>
  <si>
    <t>Hankkeen tuella kolmansiin maihin lähetettyjen maahanmuuttoalan yhdyshenkilöiden (ILO) lukumäärä.</t>
  </si>
  <si>
    <t>1.3.2 Muut yhdyshenkilöt tai asiantuntijatehtävät</t>
  </si>
  <si>
    <t>Hankkeen tuella kolmansiin maihin lähetettyjen muiden asiantuntijoiden tai yhdyshenkilöiden lukumäärä.</t>
  </si>
  <si>
    <t>Kirjoita tähän, mitä tehtäviä kohdassa 1.3.2 tarkoitetut henkilöt hoitavat.</t>
  </si>
  <si>
    <t>1.4 Konsulaattien kehittäminen</t>
  </si>
  <si>
    <t>1.4.1 Hankkeessa kehitettävien tai parannettavien konsulaattien lukumäärä</t>
  </si>
  <si>
    <t>Hankkeen tuella kehitettävien konsulaattien lukumäärä. Kehittämistoimet voivat liittyä esimerkiksi konsulaattien prosesseihin, henkilöstön osaamiseen, viisuminkäsittelyyn liittyviin tiloihin tai tekniikkaan.</t>
  </si>
  <si>
    <t>1.4.2 Hankkeessa kehitettävien tai parannettavien konsulaattien prosenttiosuus konsulaattien kokonaismäärästä</t>
  </si>
  <si>
    <t>Kirjaa tähän, miten isoa prosentuaalista osaa kehittämistoimien kohteena olleet konsuulatit edustavat kaikkiin edustustoihin nähden?</t>
  </si>
  <si>
    <t>2.1 Rajavalvontaan liittyvää koulutusta saaneiden henkilöiden ja kurssien määrä yhteensä</t>
  </si>
  <si>
    <t>Tämä kohta laskee yhteen kohdissa 2.1.1 ja 2.1.2 ilmoitetut lukumäärät.</t>
  </si>
  <si>
    <t>2.1.1 Kurssien lukumäärä</t>
  </si>
  <si>
    <t>Hankkeen tuella järjestettävien rajavalvontaan liittyvien kurssien lukumäärä.</t>
  </si>
  <si>
    <t>2.1.2 Henkilöiden lukumäärä</t>
  </si>
  <si>
    <t>Rajavalvontaan liittyvää koulutusta saavien henkilöiden lukumäärä.</t>
  </si>
  <si>
    <t>2.2 Kehitetyn tai parannetun rajavalvonnan infrastruktuurin (tarkastukset ja valvonta) ja välineiden määrä yhteensä</t>
  </si>
  <si>
    <t>Tämä kohta laskee yhteen kohdissa 2.2.1, 2.2.2, 2.2.3, 2.2.4 ja 2.2.5 ilmoitetut määrät.</t>
  </si>
  <si>
    <t>2.2.1 Infrastruktuuri</t>
  </si>
  <si>
    <t>Kehitetäänkö hankkeessa rajavalvontaan tai -tarkastuksiin liittyvää infrastruktuuria, kuten esim. rakennuksia, kiinteitä valvontalaitteita tai rajatarkastusalueita?</t>
  </si>
  <si>
    <t>2.2.2 Kulkuneuvot</t>
  </si>
  <si>
    <t>Tämä kohta laskee yhteen ilma-alukset sekä maa- ja vesikulkuneuvot (kohdat 2.2.2.1, 2.2.2.2 ja 2.2.2.3).</t>
  </si>
  <si>
    <t>2.2.2.1 Ilma-alukset</t>
  </si>
  <si>
    <t>Hankitaanko tai parannetaanko hankkeessa ilma-aluksia, kuten lentokoneita, helikoptereita tai miehittämättömiä ilma-aluksia (RPAS)?</t>
  </si>
  <si>
    <t>2.2.2.2 Maakulkuneuvot</t>
  </si>
  <si>
    <t>Hankitaanko tai parannetaanko hankkeessa maakulkuneuvoja, kuten esimerkiksi partioautoja, maastoajoneuvoja, mönkijöitä, moottoripyöriä tai -kelkkoja?</t>
  </si>
  <si>
    <t>2.2.2.3 Vesikulkuneuvot</t>
  </si>
  <si>
    <t>Hankitaanko tai parannetaanko hankkeessa vesikulkuneuvoja, kuten esimerkiksi partioveneitä, vartiolaivoja tai nopeita veneitä?</t>
  </si>
  <si>
    <t>2.2.3 Laitteiden lukumäärä</t>
  </si>
  <si>
    <t>Hankitaanko tai parannetaanko hankkeessa rajavalvonnassa tai -tarkastuksissa tarvittavia laitteita, kuten esimerkiksi liikuteltavia valvontalaitteistoja tai -laitteita, matkustusasiakirjojen tai sormenjälkien tarkastus- ja lukulaitteita?</t>
  </si>
  <si>
    <t>2.2.4 Muut</t>
  </si>
  <si>
    <t>Hankitaanko tai parannetaanko hankkeessa sellaisia rajavalvonnassa tai -tarkastuksissa tarvittavia laitteita tai välineistöä, jotka eivät sovi ylläoleviin kohtiin? Jos kyllä, niin ilmoittakaa tässä lukumäärä.</t>
  </si>
  <si>
    <t>2.3 Hankkeen tuella hankittujen rajatarkastusautomaattien kautta tehtyjen ulkorajanylitysten määrän osuus rajanylitysten kokonaismäärästä</t>
  </si>
  <si>
    <t>Mikäli hankkeen tuella hankitaan rajatarkastusautomaatteja (ABC), kirjatkaa tähän arvio siitä, miten iso osa ulkorajaylityksistä tulee tapahtumaan hankittujen automaattien kautta?</t>
  </si>
  <si>
    <t>2.4 Eurosurin yhteydessä kehitetyn tai parannetun rajavalvontainfrastruktuurin määrä yhteensä.</t>
  </si>
  <si>
    <t>2.4.1 Kansalliset keskukset (NCC)</t>
  </si>
  <si>
    <t>Kehitetäänkö tai parannetaanko hankkeen tuella sellaista rajavalvontainfrastruktuuria, joka on yhteydessä suoraan kansalliseen EUROSUR-keskukseen (NCC)?</t>
  </si>
  <si>
    <t>2.4.2 Alueelliset keskukset (RCC)</t>
  </si>
  <si>
    <t>Kehitetäänkö tai parannetaanko hankkeen tuella sellaista rajavalvontainfrastruktuuria, joka on yhteydessä alueelliseen EUROSUR-keskukseen (RCC)?</t>
  </si>
  <si>
    <t>2.4.3 Paikalliset keskukset (LCC)</t>
  </si>
  <si>
    <t>Kehitetäänkö tai parannetaanko hankkeen tuella sellaista rajavalvontainfrastruktuuria, joka on yhteydessä paikalliseen EUROSUR-keskukseen (LCC)?</t>
  </si>
  <si>
    <t>2.4.4 Muut keskukset</t>
  </si>
  <si>
    <t>Kehitetäänkö tai parannetaanko hankkeen tuella sellaista rajavalvontainfrastruktuuria, joka on yhteydessä muihin kuin kansalliseen, alueellisiin tai paikallisiin EUROSUR-keskuksiin?</t>
  </si>
  <si>
    <t>Jos hankkeessa hankintaan laitteita, jotka kirjasitte kohtaan "muut", niin todetkaa tässä lyhyesti millaisista laitteista, välineistöstä tms. on kyse.</t>
  </si>
  <si>
    <t>Erityistavoitteelle 3 (operatiivinen tuki) ei ole indikaattoreita.</t>
  </si>
  <si>
    <t>5.1 Yhteisten tutkintaryhmien ja operationaalisten EMPACT-hankkeiden määrä yhteensä</t>
  </si>
  <si>
    <t>Tämä kohta laskee yhteen alla kohdissa 5.1.1 ja 5.1.2 ilmoitetut lukumäärät.</t>
  </si>
  <si>
    <t>5.1.1 Hankeen tukemien yhteisten tutkintaryhmien lukumäärä</t>
  </si>
  <si>
    <t>Montako yhteistä tutkintaryhmää (Joint investigation team, JIT) on perustettu hankkeen tuella?</t>
  </si>
  <si>
    <t>5.1.2 Hankkeen tukemien operationaalisten EMPACT-hankkeiden lukumäärä</t>
  </si>
  <si>
    <t>Montako Empact-hanketta on perustettu hankkeen tuella? EMPACT = European Multidisciplinary Platform against Criminal Threats.</t>
  </si>
  <si>
    <t>5.1.3 Osallistuitteko vastaavana jäsenvaltiona?</t>
  </si>
  <si>
    <t>Vastatkaa tähän kyllä tai ei.</t>
  </si>
  <si>
    <t>5.1.4 Osallistuitteko kumppanijäsenvaltiona?</t>
  </si>
  <si>
    <t>5.1.5 Osallistuneiden kansallisten viranomaisten lukumäärä</t>
  </si>
  <si>
    <t>Montako suomalaista viranomaista osallistui hankkeeseen?</t>
  </si>
  <si>
    <t>5.1.6 Osallistuneiden kansallisten viranomaisten nimet</t>
  </si>
  <si>
    <t>Kirjatkaa tähän osallistuneet viranomaiset.</t>
  </si>
  <si>
    <t>5.1.7 Osallistuneiden unionin virastojen lukumäärä</t>
  </si>
  <si>
    <t>Montako Euroopan unionin virastoa osallistui hankkeeseen (esim. Eurojust, Europol)?</t>
  </si>
  <si>
    <t>5.1.8 Osallistuneiden unionin viranomaisten nimet</t>
  </si>
  <si>
    <t>Kirjatkaa tähän osallistuneet Euroopan unionin virastot.</t>
  </si>
  <si>
    <t>5.2 Rajat ylittäviin aiheisiin liittyvää koulutusta saaneen lainvalvontahenkilöstön määrä yhteensä</t>
  </si>
  <si>
    <t>5.2.1 Koulutusta saaneen henkilöstön lukumäärä yhteensä.</t>
  </si>
  <si>
    <t>Tämä kohta laskee yhteen alla eri rikollisuuden alojen kohdalla ilmoitetut henkilömäärät.</t>
  </si>
  <si>
    <t>5.2.1.1 Terrorismi</t>
  </si>
  <si>
    <t>Kuinka monta henkilöä saa hankkeen tuella koulutusta terrorismiin liittyen?</t>
  </si>
  <si>
    <t>5.2.1.2 Ihmiskauppa sekä naisten ja lasten seksuaalinen hyväksikäyttö</t>
  </si>
  <si>
    <t>Kuinka monta henkilöä saa hankkeen tuella koulutusta ihmiskauppaan tai naisten ja lasten seksuaaliseen hyväksikäyttöön liittyen?</t>
  </si>
  <si>
    <t>5.2.1.3 Laiton huumekauppa</t>
  </si>
  <si>
    <t>Kuinka monta henkilöä saa hankkeen tuella koulutusta laittomaan huumekauppaan liittyen?</t>
  </si>
  <si>
    <t>5.2.1.4 Laiton asekauppa.</t>
  </si>
  <si>
    <t>Kuinka monta henkilöä saa hankkeen tuella koulutusta laittomaan asekauppaan liittyen?</t>
  </si>
  <si>
    <t>5.2.1.5 Rahanpesu</t>
  </si>
  <si>
    <t>Kuinka monta henkilöä saa hankkeen tuella koulutusta rahanpesuun liittyen?</t>
  </si>
  <si>
    <t>5.2.1.6 Lahjonta</t>
  </si>
  <si>
    <t>Kuinka monta henkilöä saa hankkeen tuella koulutusta lahjontaan liittyen?</t>
  </si>
  <si>
    <t>5.2.1.7 Maksuvälineiden väärentäminen</t>
  </si>
  <si>
    <t>Kuinka monta henkilöä saa hankkeen tuella koulutusta maksuvälineiden väärentämiseen liittyen?</t>
  </si>
  <si>
    <t>5.2.1.8 Tietokonerikollisuus</t>
  </si>
  <si>
    <t>Kuinka monta henkilöä saa hankkeen tuella koulutusta tietokonerikollisuuteen liittyen?</t>
  </si>
  <si>
    <t>5.2.1.9 Järjestäytynyt rikollisuus</t>
  </si>
  <si>
    <t>Kuinka monta henkilöä saa hankkeen tuella koulutusta järjestäytyneeseen rikollisuuteen liittyen?</t>
  </si>
  <si>
    <t>5.2.2 Koulutuspäivien lukumäärä yhteensä (henkilöpäivät)</t>
  </si>
  <si>
    <t xml:space="preserve">Tämä kohta laskee yhteen alla eri rikollisuuden alojen kohdalla ilmoitetut koulutuspäivien lukumäärät. 
Koulutuspäivä = 6h koulutusta. Esimerkiksi 9 henkilöä saa 2h koulutusta. Tämä on yhteensä 18h koulutusta, joka on 3 koulutuspäivää.
</t>
  </si>
  <si>
    <t>5.2.2.1 Terrorismi</t>
  </si>
  <si>
    <t>Kuinka monta koulutuspäivää on saatu yhteensä terrorismiin liittyen? 
Koulutuspäivä = 6h koulutusta. Esimerkiksi jos 9 henkilöä saa kukin 2h koulutusta, on se yhteensä 18h koulutusta. Tämä on 3 koulutuspäivää.</t>
  </si>
  <si>
    <t>5.2.2.2 Ihmiskauppa sekä naisten ja lasten seksuaalinen hyväksikäyttö</t>
  </si>
  <si>
    <t>Kuinka monta koulutuspäivää on saatu yhteensä ihmiskauppaan sekä naisten ja lasten seksuaaliseen hyväksikäyttöön liittyen? 
Koulutuspäivä = 6h koulutusta. Esimerkiksi jos 9 henkilöä saa kukin 2h koulutusta, on se yhteensä 18h koulutusta. Tämä on 3 koulutuspäivää.</t>
  </si>
  <si>
    <t>5.2.2.3 Laiton huumekauppa</t>
  </si>
  <si>
    <t>Kuinka monta koulutuspäivää on saatu yhteensä laittomaan huumekauppaan liittyen? 
Koulutuspäivä = 6h koulutusta. Esimerkiksi jos 9 henkilöä saa kukin 2h koulutusta, on se yhteensä 18h koulutusta. Tämä on 3 koulutuspäivää.</t>
  </si>
  <si>
    <t>5.2.2.4 Laiton asekauppa.</t>
  </si>
  <si>
    <t>Kuinka monta koulutuspäivää on saatu yhteensä laittomaan asekauppaan liittyen? 
Koulutuspäivä = 6h koulutusta. Esimerkiksi jos 9 henkilöä saa kukin 2h koulutusta, on se yhteensä 18h koulutusta. Tämä on 3 koulutuspäivää.</t>
  </si>
  <si>
    <t>5.2.2.5 Rahanpesu</t>
  </si>
  <si>
    <t>Kuinka monta koulutuspäivää on saatu yhteensä rahanpesuun liittyen? 
Koulutuspäivä = 6h koulutusta. Esimerkiksi jos 9 henkilöä saa kukin 2h koulutusta, on se yhteensä 18h koulutusta. Tämä on 3 koulutuspäivää.</t>
  </si>
  <si>
    <t>5.2.2.6 Lahjonta</t>
  </si>
  <si>
    <t>Kuinka monta koulutuspäivää on saatu yhteensä lahjontaan liittyen? 
Koulutuspäivä = 6h koulutusta. Esimerkiksi jos 9 henkilöä saa kukin 2h koulutusta, on se yhteensä 18h koulutusta. Tämä on 3 koulutuspäivää.</t>
  </si>
  <si>
    <t>5.2.2.7 Maksuvälineiden väärentäminen</t>
  </si>
  <si>
    <t>Kuinka monta koulutuspäivää on saatu yhteensä maksuvälineiden väärentämiseen liittyen? 
Koulutuspäivä = 6h koulutusta. Esimerkiksi jos 9 henkilöä saa kukin 2h koulutusta, on se yhteensä 18h koulutusta. Tämä on 3 koulutuspäivää.</t>
  </si>
  <si>
    <t>5.2.2.8 Tietokonerikollisuus</t>
  </si>
  <si>
    <t>Kuinka monta koulutuspäivää on saatu yhteensä tietokonerikollisuuteen liittyen? 
Koulutuspäivä = 6h koulutusta. Esimerkiksi jos 9 henkilöä saa kukin 2h koulutusta, on se yhteensä 18h koulutusta. Tämä on 3 koulutuspäivää.</t>
  </si>
  <si>
    <t>5.2.2.9 Järjestäytynyt rikollisuus</t>
  </si>
  <si>
    <t>Kuinka monta koulutuspäivää on saatu yhteensä järjestäytyneeseen rikollisuuteen liittyen? 
Koulutuspäivä = 6h koulutusta. Esimerkiksi jos 9 henkilöä saa kukin 2h koulutusta, on se yhteensä 18h koulutusta. Tämä on 3 koulutuspäivää.</t>
  </si>
  <si>
    <t>5.3 Rikosten torjunnan alan hankkeiden määrä ja taloudellinen arvo.</t>
  </si>
  <si>
    <t>5.3.1 Hankkeiden lukumäärä</t>
  </si>
  <si>
    <t>Tämä kohta laskee yhteen alla eri rikollisuuden alojen kohdalla ilmoitetut lukumäärät.</t>
  </si>
  <si>
    <t>5.3.1.1 Terrorismi</t>
  </si>
  <si>
    <t>Kohdistuuko hanke terrorismin torjuntaan? Vastaa 1 jos kyllä ja 0 jos ei.</t>
  </si>
  <si>
    <t>5.3.1.2 Ihmiskauppa sekä naisten ja lasten seksuaalinen hyväksikäyttö</t>
  </si>
  <si>
    <t>Kohdistuuko hanke ihmiskaupan sekä naisten ja lasten seksuaalisen hyväksikäytön torjuntaan? Vastaa 1 jos kyllä ja 0 jos ei.</t>
  </si>
  <si>
    <t>5.3.1.3 Laiton huumekauppa</t>
  </si>
  <si>
    <t>Kohdistuuko hanke laittoman huumekaupan torjuntaan? Vastaa 1 jos kyllä ja 0 jos ei.</t>
  </si>
  <si>
    <t>5.3.1.4 Laiton asekauppa.</t>
  </si>
  <si>
    <t>Kohdistuuko hanke laittoman asekaupan torjuntaan? Vastaa 1 jos kyllä ja 0 jos ei.</t>
  </si>
  <si>
    <t>5.3.1.5 Rahanpesu</t>
  </si>
  <si>
    <t>Kohdistuuko hanke rahanpesun torjuntaan? Vastaa 1 jos kyllä ja 0 jos ei.</t>
  </si>
  <si>
    <t>5.3.1.6 Lahjonta</t>
  </si>
  <si>
    <t>Kohdistuuko hanke lahjonnan torjuntaan? Vastaa 1 jos kyllä ja 0 jos ei.</t>
  </si>
  <si>
    <t>5.3.1.7 Maksuvälineiden väärentäminen</t>
  </si>
  <si>
    <t>Kohdistuuko hanke maksuvälineiden väärentämisen torjuntaan? Vastaa 1 jos kyllä ja 0 jos ei.</t>
  </si>
  <si>
    <t>5.3.1.8 Tietokonerikollisuus</t>
  </si>
  <si>
    <t>Kohdistuuko hanke tietokonerikollisuuden torjuntaan? Vastaa 1 jos kyllä ja 0 jos ei.</t>
  </si>
  <si>
    <t>5.3.1.9 Järjestäytynyt rikollisuus</t>
  </si>
  <si>
    <t>Kohdistuuko hanke järjestäytyneen rikollisuuden torjuntaan? Vastaa 1 jos kyllä ja 0 jos ei.</t>
  </si>
  <si>
    <t>5.3.2 Hankkeiden taloudellinen arvo yhteensä</t>
  </si>
  <si>
    <t>Tämä kohta laskee yhteensä hankkeiden taloudellisen arvon.</t>
  </si>
  <si>
    <t>5.3.2.1 Terrorismi</t>
  </si>
  <si>
    <t>Ilmoittakaa tässä arvio hankkeen kokonaiskustannuksista.</t>
  </si>
  <si>
    <t>5.3.2.2 Ihmiskauppa sekä naisten ja lasten seksuaalinen hyväksikäyttö</t>
  </si>
  <si>
    <t>5.3.2.3 Laiton huumekauppa</t>
  </si>
  <si>
    <t>5.3.2.4 Laiton asekauppa.</t>
  </si>
  <si>
    <t>5.3.2.5 Rahanpesu</t>
  </si>
  <si>
    <t>5.3.2.6 Lahjonta</t>
  </si>
  <si>
    <t>5.3.2.7 Maksuvälineiden väärentäminen</t>
  </si>
  <si>
    <t>5.3.2.8 Tietokonerikollisuus</t>
  </si>
  <si>
    <t>5.3.2.9 Järjestäytynyt rikollisuus</t>
  </si>
  <si>
    <t>5.4 Sellaisten hankkeiden määrä, jotka liittyvät Europolin tietojärjestelmiin, tietokantoihin tai viestintävälineisiin ja joissa pyritään tehostamaan lainvalvontatietojen vaihtoa, jaoteltuna</t>
  </si>
  <si>
    <t>Tämä kohta laskee yhteen alla ilmoitetut lukumäärät.</t>
  </si>
  <si>
    <t>5.4.1 Tietojen latausjärjestelmät (1 tai 0)</t>
  </si>
  <si>
    <t>Kohdistuuko hanke tietojen latausjärjestelmiin? Vastaa 1 jos kyllä ja 0 jos ei.</t>
  </si>
  <si>
    <t>5.4.2 SIENAn käyttöoikeuksien laajentaminen (1 tai 0)</t>
  </si>
  <si>
    <t>Kohdistuuko hanke SIENAn käyttöoikeuksien laajentamiseen? Vastaa 1 jos kyllä ja 0 jos ei.</t>
  </si>
  <si>
    <t>5.4.3 Tietojen tallentaminen analyysitietokantoihin (1 tai 0)</t>
  </si>
  <si>
    <t>Kohdistuuko hanke tietojen tallentamiseen analyysitietokantoihin? Vastaa 1 jos kyllä ja 0 jos ei.</t>
  </si>
  <si>
    <t>6.1 Uusien tai parannettujen välineiden lukumäärä.</t>
  </si>
  <si>
    <t>Kirjaa tähän hankkeen tuella hankittujen tai parannettujen välineiden lukumäärä, joilla voidaan paremmin suojata elintärkeää infrastruktuuria.</t>
  </si>
  <si>
    <t>6.2 Hankkeen kohdentuminen riskien arviointiin ja hallintaan sisäisen turvallisuuden alalla (1 tai 0)</t>
  </si>
  <si>
    <t>Vastaa 1 jos hanke kohdistuu riskien arviointiin ja hallintaan ja 0 jos ei.</t>
  </si>
  <si>
    <t>6.3 Asiantuntijakokousten, työpajojen, seminaarien, konferenssien, julkaisujen, verkkosivustojen ja verkkokuulemisten määrä yhteensä</t>
  </si>
  <si>
    <t>6.3.1 Kriittisen infrastruktuurin suojelu</t>
  </si>
  <si>
    <t>Kuinka monta kriittisen infrastruktuurin suojeluun liittyvää asiantuntijakokousta, työpajaa, seminaaria, julkaisua tms. hankkeen tuella toteutetaan?</t>
  </si>
  <si>
    <t>6.3.2 Riskin- ja kriisitilanteen hallinta</t>
  </si>
  <si>
    <t>Kuinka monta riskin- ja kriisitilanteen hallintaan liittyvää asiantuntijakokousta, työpajaa, seminaaria, julkaisua tms. hankkeen tuella toteutetaan?</t>
  </si>
  <si>
    <t>Sisäisen turvallisuuden rahasto</t>
  </si>
  <si>
    <t>PVM</t>
  </si>
  <si>
    <t>Toiminto 1</t>
  </si>
  <si>
    <t>Määrittele hankkeelle yhteensä 1-4 kpl välitöntä, konkreettista tavoitetta. Määrittele kullekin tavoitteelle seuraavissa kohdissa 1-3 kpl toimintoja sekä niille tulostavoitteet.
Hakuohjeista löydät lisäohjeita tavoitteen, toimintojen ja tulostavoitteden määrittelyyn. 
Lomakkeessa on valmiina paikat kolmelle tavoitteelle.</t>
  </si>
  <si>
    <t>tulostavoite 1</t>
  </si>
  <si>
    <t>Virallinen hakemuslomake</t>
  </si>
  <si>
    <t xml:space="preserve">Mikäli hakemukseen on budjetoitu palkkakustannuksia, on tuen hakijan vakuutettava, ettei hakijaorganisaatiota tai organisaation edustajaa ole tuomittu edellisen kahden vuoden aikana rikoslain (39/1889) 47 luvun 6 a §:n perusteella luvattoman ulkomaisen työvoiman käytöstä, ulkomaalaislain (301/2004) 186 §:n perusteella työnantajan ulkomaalaisrikkomuksesta eikä sille ole määrätty työsopimuslain (55/2001) 11 a luvun 3 §:n mukaista seuraamusmaksua. Organisaation edustajalla tarkoitetaan rikoslain 47 luvun 8 §:n 1 momentin 2 kohdan mukaisesti työnantajana olevan oikeushenkilön lakimääräisen tai muun päättävän elimen jäsentä sekä sitä, joka työnantajan sijasta johtaa ja valvoo työtä. Vaatimus perustuu valtionavustuslain 7 §:n 2 momentissa asetettuihin avustuksen myöntämisen yleisiin edellytyksiin. 
Hakemus on mahdollista lähettää vasta, kun hakemuksen tiedot on vakuutettu oikeiksi.
</t>
  </si>
  <si>
    <t>Tämä hakulomake sisältää 26 välisivua, joista suurin osa koskee kaikkia hakijoita.</t>
  </si>
  <si>
    <t>Vakuutan, että edustamaani organisaatiota tai organisaation edustajaa ei ole tuomittu edellisen kahden vuoden aikana luvattoman ulkomaisen työvoiman käytöstä tai työnantajan ulkomaalaisrikkomuksesta eikä sille ole määrätty työsopimuslain mukaista seuraamusmaksua.</t>
  </si>
  <si>
    <t xml:space="preserve">                Vakuutan hakemuksen tiedot oikeiksi.</t>
  </si>
  <si>
    <t xml:space="preserve">                Annan suostumuksen päätösten sähköiseen tiedoksiantoon.</t>
  </si>
  <si>
    <t xml:space="preserve">Henkilöstökustannukset - Tosiasiallinen kustannusmalli </t>
  </si>
  <si>
    <t>Henkilöstökustannukset - Yksinkertaistettu kustannusmalli</t>
  </si>
  <si>
    <t>Tuntien lukumäärä</t>
  </si>
  <si>
    <t>Perustuvatko tehtävän kokonaispalkkakustannukset yhden henkilön kokonaispalkkakustannuksiin?</t>
  </si>
  <si>
    <t>Perustelut palkan vastaavuudesta</t>
  </si>
  <si>
    <t>Edellisen vuoden kokonaispalkka (sis. sivukulut ja lomarahat) yhteensä</t>
  </si>
  <si>
    <t>Onko tehtävän kokonaispalkkakustannukset laskettu useamman tehtävän kokonaispalkkakustannusten keskiarvon perusteella?</t>
  </si>
  <si>
    <t xml:space="preserve">Palkka </t>
  </si>
  <si>
    <t>Sivukulut</t>
  </si>
  <si>
    <t>Lomaraha</t>
  </si>
  <si>
    <t xml:space="preserve">Tuntihinta </t>
  </si>
  <si>
    <t>Tehtävän kokonaissumma</t>
  </si>
  <si>
    <t xml:space="preserve">Henkilöstökustannukset yhteensä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</si>
</sst>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0.00\ _€"/>
  </numFmts>
  <fonts count="22" x14ac:knownFonts="1">
    <font>
      <sz val="10"/>
      <name val="Arial"/>
    </font>
    <font>
      <u/>
      <sz val="9"/>
      <color indexed="19"/>
      <name val="Tahoma"/>
      <family val="2"/>
    </font>
    <font>
      <sz val="8"/>
      <name val="Arial"/>
      <family val="2"/>
    </font>
    <font>
      <b/>
      <sz val="10"/>
      <name val="Arial"/>
      <family val="2"/>
    </font>
    <font>
      <b/>
      <sz val="14"/>
      <name val="Arial"/>
      <family val="2"/>
    </font>
    <font>
      <sz val="9"/>
      <name val="Arial"/>
      <family val="2"/>
    </font>
    <font>
      <sz val="10"/>
      <name val="Arial"/>
      <family val="2"/>
    </font>
    <font>
      <sz val="8"/>
      <name val="Arial"/>
      <family val="2"/>
    </font>
    <font>
      <b/>
      <sz val="9"/>
      <name val="Arial"/>
      <family val="2"/>
    </font>
    <font>
      <b/>
      <sz val="8"/>
      <name val="Arial"/>
      <family val="2"/>
    </font>
    <font>
      <sz val="10"/>
      <name val="Arial"/>
      <family val="2"/>
    </font>
    <font>
      <i/>
      <sz val="10"/>
      <name val="Arial"/>
      <family val="2"/>
    </font>
    <font>
      <sz val="11"/>
      <color theme="0"/>
      <name val="Calibri"/>
      <family val="2"/>
      <scheme val="minor"/>
    </font>
    <font>
      <sz val="11"/>
      <color rgb="FF9C0006"/>
      <name val="Calibri"/>
      <family val="2"/>
      <scheme val="minor"/>
    </font>
    <font>
      <u/>
      <sz val="10"/>
      <color theme="10"/>
      <name val="Arial"/>
      <family val="2"/>
    </font>
    <font>
      <b/>
      <sz val="11"/>
      <name val="Calibri"/>
      <family val="2"/>
      <scheme val="minor"/>
    </font>
    <font>
      <sz val="11"/>
      <name val="Calibri"/>
      <family val="2"/>
      <scheme val="minor"/>
    </font>
    <font>
      <sz val="10"/>
      <color rgb="FFFF0000"/>
      <name val="Arial"/>
      <family val="2"/>
    </font>
    <font>
      <sz val="8"/>
      <color rgb="FFFF0000"/>
      <name val="Arial"/>
      <family val="2"/>
    </font>
    <font>
      <u/>
      <sz val="8"/>
      <color theme="10"/>
      <name val="Arial"/>
      <family val="2"/>
    </font>
    <font>
      <sz val="10"/>
      <color theme="10"/>
      <name val="Arial"/>
      <family val="2"/>
    </font>
    <font>
      <sz val="10"/>
      <name val="Arial"/>
      <family val="2"/>
    </font>
  </fonts>
  <fills count="11">
    <fill>
      <patternFill patternType="none"/>
    </fill>
    <fill>
      <patternFill patternType="gray125"/>
    </fill>
    <fill>
      <patternFill patternType="solid">
        <fgColor theme="6" tint="0.39997558519241921"/>
        <bgColor indexed="65"/>
      </patternFill>
    </fill>
    <fill>
      <patternFill patternType="solid">
        <fgColor theme="6"/>
      </patternFill>
    </fill>
    <fill>
      <patternFill patternType="solid">
        <fgColor rgb="FFFFC7CE"/>
      </patternFill>
    </fill>
    <fill>
      <patternFill patternType="solid">
        <fgColor theme="6" tint="0.59999389629810485"/>
        <bgColor indexed="64"/>
      </patternFill>
    </fill>
    <fill>
      <patternFill patternType="solid">
        <fgColor theme="0"/>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7"/>
        <bgColor indexed="64"/>
      </patternFill>
    </fill>
  </fills>
  <borders count="30">
    <border>
      <left/>
      <right/>
      <top/>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9">
    <xf numFmtId="0" fontId="0" fillId="0" borderId="0"/>
    <xf numFmtId="0" fontId="12"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0" borderId="0" applyNumberFormat="0" applyFill="0" applyBorder="0" applyAlignment="0" applyProtection="0"/>
    <xf numFmtId="0" fontId="10" fillId="0" borderId="0"/>
    <xf numFmtId="9" fontId="21" fillId="0" borderId="0" applyFont="0" applyFill="0" applyBorder="0" applyAlignment="0" applyProtection="0"/>
    <xf numFmtId="0" fontId="21" fillId="0" borderId="0"/>
    <xf numFmtId="0" fontId="14" fillId="0" borderId="0" applyNumberFormat="0" applyFill="0" applyBorder="0" applyAlignment="0" applyProtection="0"/>
  </cellStyleXfs>
  <cellXfs count="526">
    <xf numFmtId="0" fontId="0" fillId="0" borderId="0" xfId="0"/>
    <xf numFmtId="0" fontId="0" fillId="0" borderId="0" xfId="0" applyBorder="1"/>
    <xf numFmtId="0" fontId="5" fillId="0" borderId="0" xfId="0" applyFont="1" applyBorder="1" applyAlignment="1"/>
    <xf numFmtId="0" fontId="5" fillId="0" borderId="0" xfId="0" applyFont="1" applyBorder="1"/>
    <xf numFmtId="0" fontId="0" fillId="0" borderId="1" xfId="0" applyBorder="1"/>
    <xf numFmtId="0" fontId="0" fillId="0" borderId="2" xfId="0" applyBorder="1"/>
    <xf numFmtId="0" fontId="0" fillId="0" borderId="0" xfId="0" applyAlignment="1">
      <alignment vertical="center"/>
    </xf>
    <xf numFmtId="0" fontId="3" fillId="5" borderId="0" xfId="0" applyFont="1" applyFill="1" applyBorder="1" applyAlignment="1">
      <alignment horizontal="left"/>
    </xf>
    <xf numFmtId="0" fontId="3" fillId="5" borderId="3" xfId="0" applyFont="1" applyFill="1" applyBorder="1" applyAlignment="1">
      <alignment horizontal="left"/>
    </xf>
    <xf numFmtId="0" fontId="9" fillId="5" borderId="0" xfId="0" applyFont="1" applyFill="1" applyBorder="1" applyAlignment="1"/>
    <xf numFmtId="0" fontId="6" fillId="5" borderId="0" xfId="0" applyFont="1" applyFill="1" applyBorder="1" applyAlignment="1">
      <alignment horizontal="left"/>
    </xf>
    <xf numFmtId="0" fontId="3" fillId="6" borderId="0" xfId="0" applyFont="1" applyFill="1" applyBorder="1" applyAlignment="1">
      <alignment horizontal="left"/>
    </xf>
    <xf numFmtId="0" fontId="3" fillId="5" borderId="4" xfId="0" applyFont="1" applyFill="1" applyBorder="1" applyAlignment="1">
      <alignment horizontal="left"/>
    </xf>
    <xf numFmtId="0" fontId="0" fillId="0" borderId="0" xfId="0" applyAlignment="1">
      <alignment wrapText="1"/>
    </xf>
    <xf numFmtId="0" fontId="0" fillId="0" borderId="0" xfId="0" applyAlignment="1">
      <alignment vertical="top"/>
    </xf>
    <xf numFmtId="0" fontId="0" fillId="5" borderId="0" xfId="0" applyFill="1" applyBorder="1"/>
    <xf numFmtId="0" fontId="0" fillId="5" borderId="2" xfId="0" applyFill="1" applyBorder="1"/>
    <xf numFmtId="0" fontId="0" fillId="5" borderId="0" xfId="0" applyFill="1" applyBorder="1" applyAlignment="1">
      <alignment horizontal="center"/>
    </xf>
    <xf numFmtId="0" fontId="6" fillId="5" borderId="0" xfId="0" applyFont="1" applyFill="1" applyBorder="1"/>
    <xf numFmtId="0" fontId="0" fillId="5" borderId="4" xfId="0" applyFill="1" applyBorder="1" applyAlignment="1">
      <alignment horizontal="center"/>
    </xf>
    <xf numFmtId="0" fontId="0" fillId="5" borderId="4" xfId="0" applyFill="1" applyBorder="1"/>
    <xf numFmtId="0" fontId="6" fillId="5" borderId="4" xfId="0" applyFont="1" applyFill="1" applyBorder="1"/>
    <xf numFmtId="0" fontId="0" fillId="5" borderId="4" xfId="0" applyFill="1" applyBorder="1" applyAlignment="1">
      <alignment horizontal="right"/>
    </xf>
    <xf numFmtId="0" fontId="0" fillId="0" borderId="0" xfId="0" applyFill="1" applyAlignment="1">
      <alignment vertical="top" wrapText="1"/>
    </xf>
    <xf numFmtId="0" fontId="0" fillId="0" borderId="0" xfId="0" applyFill="1"/>
    <xf numFmtId="0" fontId="6" fillId="0" borderId="4" xfId="0" applyFont="1" applyFill="1" applyBorder="1" applyAlignment="1">
      <alignment vertical="top"/>
    </xf>
    <xf numFmtId="0" fontId="0" fillId="5" borderId="3" xfId="0" applyFill="1" applyBorder="1" applyAlignment="1">
      <alignment horizontal="left" vertical="top"/>
    </xf>
    <xf numFmtId="0" fontId="0" fillId="5" borderId="0" xfId="0" applyFill="1" applyBorder="1" applyAlignment="1">
      <alignment horizontal="left" vertical="top"/>
    </xf>
    <xf numFmtId="0" fontId="0" fillId="5" borderId="4" xfId="0" applyFill="1" applyBorder="1" applyAlignment="1">
      <alignment horizontal="left" vertical="top" wrapText="1"/>
    </xf>
    <xf numFmtId="0" fontId="0" fillId="5" borderId="4" xfId="0" applyFill="1" applyBorder="1" applyAlignment="1">
      <alignment horizontal="left" vertical="top"/>
    </xf>
    <xf numFmtId="0" fontId="0" fillId="6" borderId="0" xfId="0" applyFill="1" applyBorder="1" applyAlignment="1">
      <alignment horizontal="left" vertical="top" wrapText="1"/>
    </xf>
    <xf numFmtId="0" fontId="0" fillId="5" borderId="3" xfId="0" applyFill="1" applyBorder="1"/>
    <xf numFmtId="0" fontId="0" fillId="5" borderId="5" xfId="0" applyFill="1" applyBorder="1"/>
    <xf numFmtId="0" fontId="0" fillId="6" borderId="0" xfId="0" applyFill="1" applyBorder="1"/>
    <xf numFmtId="0" fontId="6" fillId="6" borderId="4" xfId="0" applyFont="1" applyFill="1" applyBorder="1" applyAlignment="1">
      <alignment vertical="top"/>
    </xf>
    <xf numFmtId="0" fontId="0" fillId="8" borderId="0" xfId="0" applyFill="1"/>
    <xf numFmtId="0" fontId="2" fillId="8" borderId="0" xfId="0" applyFont="1" applyFill="1"/>
    <xf numFmtId="0" fontId="2" fillId="0" borderId="0" xfId="0" applyFont="1"/>
    <xf numFmtId="0" fontId="2" fillId="8" borderId="0" xfId="0" applyFont="1" applyFill="1" applyBorder="1"/>
    <xf numFmtId="0" fontId="0" fillId="8" borderId="0" xfId="0" applyFill="1" applyBorder="1"/>
    <xf numFmtId="0" fontId="2" fillId="0" borderId="0" xfId="0" applyFont="1" applyFill="1" applyBorder="1"/>
    <xf numFmtId="0" fontId="0" fillId="0" borderId="0" xfId="0" applyFill="1" applyBorder="1"/>
    <xf numFmtId="0" fontId="2" fillId="0" borderId="0" xfId="0" applyFont="1" applyFill="1" applyAlignment="1">
      <alignment vertical="top" wrapText="1"/>
    </xf>
    <xf numFmtId="0" fontId="0" fillId="0" borderId="6" xfId="0" applyBorder="1"/>
    <xf numFmtId="0" fontId="0" fillId="0" borderId="7" xfId="0" applyBorder="1"/>
    <xf numFmtId="0" fontId="3" fillId="0" borderId="0" xfId="0" applyFont="1" applyBorder="1" applyAlignment="1"/>
    <xf numFmtId="0" fontId="9" fillId="0" borderId="0" xfId="0" applyFont="1" applyBorder="1" applyAlignment="1"/>
    <xf numFmtId="0" fontId="3" fillId="0" borderId="8" xfId="0" applyFont="1" applyBorder="1" applyAlignment="1"/>
    <xf numFmtId="0" fontId="1" fillId="0" borderId="0" xfId="0" applyFont="1" applyBorder="1"/>
    <xf numFmtId="0" fontId="0" fillId="0" borderId="8" xfId="0" applyBorder="1"/>
    <xf numFmtId="0" fontId="5" fillId="0" borderId="7" xfId="0" applyFont="1" applyBorder="1" applyAlignment="1"/>
    <xf numFmtId="0" fontId="5" fillId="0" borderId="8" xfId="0" applyFont="1" applyBorder="1"/>
    <xf numFmtId="0" fontId="5" fillId="0" borderId="0" xfId="0" applyFont="1" applyBorder="1" applyAlignment="1">
      <alignment horizontal="right"/>
    </xf>
    <xf numFmtId="0" fontId="3" fillId="5" borderId="7" xfId="0" applyFont="1" applyFill="1" applyBorder="1" applyAlignment="1">
      <alignment horizontal="left"/>
    </xf>
    <xf numFmtId="0" fontId="3" fillId="5" borderId="8" xfId="0" applyFont="1" applyFill="1" applyBorder="1" applyAlignment="1">
      <alignment horizontal="left"/>
    </xf>
    <xf numFmtId="0" fontId="6" fillId="5" borderId="7" xfId="0" applyFont="1" applyFill="1" applyBorder="1" applyAlignment="1">
      <alignment horizontal="left"/>
    </xf>
    <xf numFmtId="0" fontId="3" fillId="5" borderId="9" xfId="0" applyFont="1" applyFill="1" applyBorder="1" applyAlignment="1">
      <alignment horizontal="left"/>
    </xf>
    <xf numFmtId="0" fontId="3" fillId="5" borderId="10" xfId="0" applyFont="1" applyFill="1" applyBorder="1" applyAlignment="1">
      <alignment horizontal="left"/>
    </xf>
    <xf numFmtId="0" fontId="3" fillId="5" borderId="11" xfId="0" applyFont="1" applyFill="1" applyBorder="1" applyAlignment="1">
      <alignment horizontal="left"/>
    </xf>
    <xf numFmtId="0" fontId="3" fillId="5" borderId="12" xfId="0" applyFont="1" applyFill="1" applyBorder="1" applyAlignment="1">
      <alignment horizontal="left"/>
    </xf>
    <xf numFmtId="0" fontId="9" fillId="5" borderId="8" xfId="0" applyFont="1" applyFill="1" applyBorder="1" applyAlignment="1"/>
    <xf numFmtId="0" fontId="0" fillId="5" borderId="8" xfId="0" applyFill="1" applyBorder="1" applyAlignment="1">
      <alignment horizontal="left"/>
    </xf>
    <xf numFmtId="0" fontId="0" fillId="5" borderId="8" xfId="0" applyFill="1" applyBorder="1"/>
    <xf numFmtId="0" fontId="6" fillId="5" borderId="7" xfId="0" applyFont="1" applyFill="1" applyBorder="1" applyAlignment="1"/>
    <xf numFmtId="0" fontId="6" fillId="5" borderId="9" xfId="0" applyFont="1" applyFill="1" applyBorder="1" applyAlignment="1"/>
    <xf numFmtId="0" fontId="0" fillId="5" borderId="10" xfId="0" applyFill="1" applyBorder="1"/>
    <xf numFmtId="0" fontId="3" fillId="0" borderId="9" xfId="0" applyFont="1" applyFill="1" applyBorder="1" applyAlignment="1">
      <alignment vertical="top"/>
    </xf>
    <xf numFmtId="0" fontId="6" fillId="6" borderId="10" xfId="0" applyFont="1" applyFill="1" applyBorder="1" applyAlignment="1">
      <alignment vertical="top"/>
    </xf>
    <xf numFmtId="0" fontId="0" fillId="5" borderId="12" xfId="0" applyFill="1" applyBorder="1" applyAlignment="1">
      <alignment horizontal="left" vertical="top"/>
    </xf>
    <xf numFmtId="0" fontId="0" fillId="5" borderId="8" xfId="0" applyFill="1" applyBorder="1" applyAlignment="1">
      <alignment horizontal="left" vertical="top"/>
    </xf>
    <xf numFmtId="0" fontId="0" fillId="5" borderId="10" xfId="0" applyFill="1" applyBorder="1" applyAlignment="1">
      <alignment horizontal="left" vertical="top"/>
    </xf>
    <xf numFmtId="0" fontId="6" fillId="5" borderId="7" xfId="0" applyFont="1" applyFill="1" applyBorder="1" applyAlignment="1">
      <alignment horizontal="left" vertical="top"/>
    </xf>
    <xf numFmtId="0" fontId="6" fillId="5" borderId="9" xfId="0" applyFont="1" applyFill="1" applyBorder="1" applyAlignment="1">
      <alignment horizontal="left" vertical="top"/>
    </xf>
    <xf numFmtId="0" fontId="6" fillId="5" borderId="11" xfId="0" applyFont="1" applyFill="1" applyBorder="1" applyAlignment="1">
      <alignment horizontal="left" vertical="top"/>
    </xf>
    <xf numFmtId="0" fontId="0" fillId="5" borderId="9" xfId="0" applyFill="1" applyBorder="1" applyAlignment="1">
      <alignment horizontal="left" vertical="top" wrapText="1"/>
    </xf>
    <xf numFmtId="0" fontId="0" fillId="5" borderId="10" xfId="0" applyFill="1" applyBorder="1" applyAlignment="1">
      <alignment horizontal="left" vertical="top" wrapText="1"/>
    </xf>
    <xf numFmtId="0" fontId="0" fillId="6" borderId="7" xfId="0" applyFill="1" applyBorder="1" applyAlignment="1">
      <alignment horizontal="left" vertical="top" wrapText="1"/>
    </xf>
    <xf numFmtId="0" fontId="0" fillId="6" borderId="8" xfId="0" applyFill="1" applyBorder="1" applyAlignment="1">
      <alignment horizontal="left" vertical="top" wrapText="1"/>
    </xf>
    <xf numFmtId="0" fontId="0" fillId="5" borderId="8" xfId="0" applyFill="1" applyBorder="1" applyAlignment="1">
      <alignment horizontal="left" vertical="top" wrapText="1"/>
    </xf>
    <xf numFmtId="0" fontId="0" fillId="5" borderId="7" xfId="0" applyFill="1" applyBorder="1"/>
    <xf numFmtId="0" fontId="0" fillId="5" borderId="9" xfId="0" applyFill="1" applyBorder="1"/>
    <xf numFmtId="0" fontId="0" fillId="6" borderId="7" xfId="0" applyFill="1" applyBorder="1"/>
    <xf numFmtId="0" fontId="0" fillId="6" borderId="8" xfId="0" applyFill="1" applyBorder="1"/>
    <xf numFmtId="0" fontId="3" fillId="5" borderId="11" xfId="0" applyFont="1" applyFill="1" applyBorder="1"/>
    <xf numFmtId="0" fontId="0" fillId="5" borderId="12" xfId="0" applyFill="1" applyBorder="1"/>
    <xf numFmtId="0" fontId="6" fillId="5" borderId="11" xfId="0" applyFont="1" applyFill="1" applyBorder="1"/>
    <xf numFmtId="0" fontId="0" fillId="5" borderId="13" xfId="0" applyFill="1" applyBorder="1"/>
    <xf numFmtId="0" fontId="0" fillId="5" borderId="14" xfId="0" applyFill="1" applyBorder="1"/>
    <xf numFmtId="0" fontId="0" fillId="5" borderId="15" xfId="0" applyFill="1" applyBorder="1"/>
    <xf numFmtId="0" fontId="9" fillId="6" borderId="0" xfId="0" applyFont="1" applyFill="1" applyBorder="1" applyAlignment="1"/>
    <xf numFmtId="0" fontId="0" fillId="6" borderId="16" xfId="0" applyFill="1" applyBorder="1"/>
    <xf numFmtId="0" fontId="0" fillId="6" borderId="17" xfId="0" applyFill="1" applyBorder="1"/>
    <xf numFmtId="0" fontId="0" fillId="0" borderId="0" xfId="0" applyFill="1" applyBorder="1" applyAlignment="1">
      <alignment vertical="top" wrapText="1"/>
    </xf>
    <xf numFmtId="0" fontId="9" fillId="0" borderId="0" xfId="0" applyFont="1" applyFill="1" applyBorder="1" applyAlignment="1"/>
    <xf numFmtId="0" fontId="2" fillId="0" borderId="0" xfId="0" applyFont="1" applyFill="1" applyBorder="1" applyAlignment="1"/>
    <xf numFmtId="0" fontId="6" fillId="6" borderId="0" xfId="0" applyFont="1" applyFill="1" applyBorder="1" applyAlignment="1">
      <alignment horizontal="left"/>
    </xf>
    <xf numFmtId="0" fontId="3" fillId="6" borderId="7" xfId="0" applyFont="1" applyFill="1" applyBorder="1" applyAlignment="1">
      <alignment horizontal="left"/>
    </xf>
    <xf numFmtId="0" fontId="3" fillId="6" borderId="8" xfId="0" applyFont="1" applyFill="1" applyBorder="1" applyAlignment="1">
      <alignment horizontal="left"/>
    </xf>
    <xf numFmtId="0" fontId="6" fillId="5" borderId="4" xfId="0" applyFont="1" applyFill="1" applyBorder="1" applyAlignment="1">
      <alignment horizontal="left"/>
    </xf>
    <xf numFmtId="0" fontId="9" fillId="5" borderId="4" xfId="0" applyFont="1" applyFill="1" applyBorder="1" applyAlignment="1"/>
    <xf numFmtId="0" fontId="6" fillId="5" borderId="3" xfId="0" applyFont="1" applyFill="1" applyBorder="1"/>
    <xf numFmtId="0" fontId="6" fillId="5" borderId="7" xfId="0" applyFont="1" applyFill="1" applyBorder="1"/>
    <xf numFmtId="0" fontId="6" fillId="5" borderId="9" xfId="0" applyFont="1" applyFill="1" applyBorder="1" applyAlignment="1">
      <alignment horizontal="left"/>
    </xf>
    <xf numFmtId="0" fontId="0" fillId="6" borderId="6" xfId="0" applyFill="1" applyBorder="1"/>
    <xf numFmtId="0" fontId="2" fillId="8" borderId="0" xfId="0" applyFont="1" applyFill="1" applyAlignment="1"/>
    <xf numFmtId="0" fontId="2" fillId="5" borderId="0" xfId="0" applyFont="1" applyFill="1" applyBorder="1"/>
    <xf numFmtId="0" fontId="0" fillId="5" borderId="1" xfId="0" applyFill="1" applyBorder="1"/>
    <xf numFmtId="0" fontId="2" fillId="5" borderId="1" xfId="0" applyFont="1" applyFill="1" applyBorder="1"/>
    <xf numFmtId="0" fontId="2" fillId="5" borderId="18" xfId="0" applyFont="1" applyFill="1" applyBorder="1"/>
    <xf numFmtId="0" fontId="2" fillId="5" borderId="4" xfId="0" applyFont="1" applyFill="1" applyBorder="1"/>
    <xf numFmtId="0" fontId="0" fillId="5" borderId="19" xfId="0" applyFill="1" applyBorder="1"/>
    <xf numFmtId="0" fontId="0" fillId="5" borderId="18" xfId="0" applyFill="1" applyBorder="1"/>
    <xf numFmtId="0" fontId="0" fillId="6" borderId="1" xfId="0" applyFill="1" applyBorder="1"/>
    <xf numFmtId="0" fontId="0" fillId="6" borderId="2" xfId="0" applyFill="1" applyBorder="1"/>
    <xf numFmtId="0" fontId="6" fillId="0" borderId="0" xfId="0" applyFont="1" applyFill="1"/>
    <xf numFmtId="0" fontId="3" fillId="5" borderId="1" xfId="0" applyFont="1" applyFill="1" applyBorder="1"/>
    <xf numFmtId="0" fontId="6" fillId="5" borderId="1" xfId="0" applyFont="1" applyFill="1" applyBorder="1"/>
    <xf numFmtId="0" fontId="0" fillId="6" borderId="21" xfId="0" applyFill="1" applyBorder="1" applyProtection="1">
      <protection locked="0"/>
    </xf>
    <xf numFmtId="0" fontId="6" fillId="6" borderId="21" xfId="0" applyFont="1" applyFill="1" applyBorder="1" applyProtection="1">
      <protection locked="0"/>
    </xf>
    <xf numFmtId="0" fontId="3" fillId="5" borderId="0" xfId="0" applyFont="1" applyFill="1" applyBorder="1" applyAlignment="1">
      <alignment horizontal="left"/>
    </xf>
    <xf numFmtId="0" fontId="3" fillId="5" borderId="0" xfId="0" applyFont="1" applyFill="1" applyBorder="1" applyAlignment="1">
      <alignment horizontal="left" wrapText="1"/>
    </xf>
    <xf numFmtId="0" fontId="0" fillId="5" borderId="0" xfId="0" applyFill="1" applyBorder="1" applyAlignment="1">
      <alignment wrapText="1"/>
    </xf>
    <xf numFmtId="0" fontId="0" fillId="5" borderId="2" xfId="0" applyFill="1" applyBorder="1" applyAlignment="1">
      <alignment wrapText="1"/>
    </xf>
    <xf numFmtId="0" fontId="6" fillId="5" borderId="0" xfId="0" applyFont="1" applyFill="1" applyBorder="1" applyProtection="1"/>
    <xf numFmtId="0" fontId="0" fillId="5" borderId="0" xfId="0" applyFill="1" applyBorder="1" applyProtection="1"/>
    <xf numFmtId="0" fontId="7" fillId="0" borderId="17" xfId="0" applyFont="1" applyBorder="1" applyAlignment="1" applyProtection="1">
      <protection locked="0"/>
    </xf>
    <xf numFmtId="14" fontId="0" fillId="0" borderId="10" xfId="0" applyNumberFormat="1" applyBorder="1" applyProtection="1">
      <protection locked="0"/>
    </xf>
    <xf numFmtId="0" fontId="0" fillId="0" borderId="0" xfId="0" applyProtection="1">
      <protection locked="0"/>
    </xf>
    <xf numFmtId="0" fontId="3" fillId="6" borderId="7" xfId="0" applyFont="1" applyFill="1" applyBorder="1" applyAlignment="1"/>
    <xf numFmtId="0" fontId="3" fillId="6" borderId="0" xfId="0" applyFont="1" applyFill="1" applyBorder="1" applyAlignment="1"/>
    <xf numFmtId="0" fontId="3" fillId="6" borderId="2" xfId="0" applyFont="1" applyFill="1" applyBorder="1" applyAlignment="1"/>
    <xf numFmtId="0" fontId="0" fillId="8" borderId="0" xfId="0" applyFill="1" applyAlignment="1">
      <alignment wrapText="1"/>
    </xf>
    <xf numFmtId="0" fontId="6" fillId="0" borderId="21" xfId="0" applyFont="1" applyFill="1" applyBorder="1" applyProtection="1">
      <protection locked="0"/>
    </xf>
    <xf numFmtId="0" fontId="6" fillId="5" borderId="18" xfId="0" applyFont="1" applyFill="1" applyBorder="1"/>
    <xf numFmtId="0" fontId="6" fillId="5" borderId="1" xfId="5" applyFont="1" applyFill="1" applyBorder="1"/>
    <xf numFmtId="0" fontId="10" fillId="5" borderId="0" xfId="5" applyFill="1" applyBorder="1"/>
    <xf numFmtId="0" fontId="10" fillId="5" borderId="2" xfId="5" applyFill="1" applyBorder="1"/>
    <xf numFmtId="0" fontId="10" fillId="0" borderId="0" xfId="5"/>
    <xf numFmtId="0" fontId="2" fillId="0" borderId="16" xfId="0" applyFont="1" applyBorder="1"/>
    <xf numFmtId="0" fontId="2" fillId="0" borderId="0" xfId="0" applyFont="1" applyProtection="1">
      <protection hidden="1"/>
    </xf>
    <xf numFmtId="0" fontId="0" fillId="0" borderId="0" xfId="0" applyProtection="1">
      <protection hidden="1"/>
    </xf>
    <xf numFmtId="0" fontId="6" fillId="0" borderId="21" xfId="0" applyFont="1" applyBorder="1" applyAlignment="1" applyProtection="1">
      <alignment horizontal="center"/>
      <protection locked="0"/>
    </xf>
    <xf numFmtId="0" fontId="0" fillId="0" borderId="0" xfId="0" applyBorder="1" applyProtection="1">
      <protection hidden="1"/>
    </xf>
    <xf numFmtId="0" fontId="0" fillId="0" borderId="0" xfId="0" applyFill="1" applyBorder="1" applyProtection="1">
      <protection hidden="1"/>
    </xf>
    <xf numFmtId="9" fontId="0" fillId="0" borderId="21" xfId="0" applyNumberFormat="1" applyBorder="1" applyAlignment="1" applyProtection="1">
      <alignment horizontal="center"/>
      <protection locked="0"/>
    </xf>
    <xf numFmtId="0" fontId="0" fillId="6" borderId="0" xfId="0" applyNumberFormat="1" applyFont="1" applyFill="1" applyBorder="1" applyAlignment="1" applyProtection="1"/>
    <xf numFmtId="0" fontId="11" fillId="0" borderId="21" xfId="0" applyFont="1" applyBorder="1" applyAlignment="1" applyProtection="1">
      <alignment wrapText="1"/>
      <protection locked="0"/>
    </xf>
    <xf numFmtId="0" fontId="0" fillId="0" borderId="21" xfId="0" applyBorder="1" applyProtection="1">
      <protection locked="0"/>
    </xf>
    <xf numFmtId="164" fontId="0" fillId="0" borderId="21" xfId="0" applyNumberFormat="1" applyBorder="1" applyProtection="1">
      <protection locked="0"/>
    </xf>
    <xf numFmtId="10" fontId="0" fillId="0" borderId="21" xfId="0" applyNumberFormat="1" applyBorder="1" applyProtection="1">
      <protection locked="0"/>
    </xf>
    <xf numFmtId="4" fontId="0" fillId="0" borderId="24" xfId="0" applyNumberFormat="1" applyBorder="1" applyAlignment="1" applyProtection="1">
      <protection locked="0"/>
    </xf>
    <xf numFmtId="0" fontId="6" fillId="0" borderId="0" xfId="0" applyFont="1"/>
    <xf numFmtId="0" fontId="6" fillId="0" borderId="0" xfId="0" applyFont="1" applyProtection="1">
      <protection hidden="1"/>
    </xf>
    <xf numFmtId="0" fontId="0" fillId="0" borderId="0" xfId="0" applyBorder="1" applyAlignment="1">
      <alignment horizontal="left" vertical="top" wrapText="1"/>
    </xf>
    <xf numFmtId="0" fontId="16" fillId="0" borderId="21" xfId="3" applyNumberFormat="1" applyFont="1" applyFill="1" applyBorder="1" applyAlignment="1" applyProtection="1">
      <alignment horizontal="left" vertical="top" wrapText="1"/>
      <protection locked="0"/>
    </xf>
    <xf numFmtId="49" fontId="16" fillId="0" borderId="21" xfId="3" applyNumberFormat="1" applyFont="1" applyFill="1" applyBorder="1" applyAlignment="1" applyProtection="1">
      <alignment horizontal="left" vertical="top" wrapText="1"/>
      <protection locked="0"/>
    </xf>
    <xf numFmtId="164" fontId="16" fillId="0" borderId="21" xfId="3" applyNumberFormat="1" applyFont="1" applyFill="1" applyBorder="1" applyAlignment="1" applyProtection="1">
      <alignment wrapText="1"/>
      <protection locked="0"/>
    </xf>
    <xf numFmtId="0" fontId="11" fillId="0" borderId="25" xfId="0" applyFont="1" applyFill="1" applyBorder="1"/>
    <xf numFmtId="0" fontId="0" fillId="0" borderId="21" xfId="0" applyFill="1" applyBorder="1" applyProtection="1">
      <protection locked="0"/>
    </xf>
    <xf numFmtId="0" fontId="6" fillId="0" borderId="21" xfId="0" applyFont="1" applyBorder="1" applyProtection="1">
      <protection locked="0"/>
    </xf>
    <xf numFmtId="0" fontId="0" fillId="0" borderId="1" xfId="0" applyFill="1" applyBorder="1" applyProtection="1">
      <protection hidden="1"/>
    </xf>
    <xf numFmtId="164" fontId="0" fillId="0" borderId="2" xfId="0" applyNumberFormat="1" applyFill="1" applyBorder="1" applyProtection="1">
      <protection hidden="1"/>
    </xf>
    <xf numFmtId="164" fontId="0" fillId="0" borderId="0" xfId="0" applyNumberFormat="1"/>
    <xf numFmtId="0" fontId="0" fillId="0" borderId="21" xfId="0" applyBorder="1" applyAlignment="1">
      <alignment horizontal="left"/>
    </xf>
    <xf numFmtId="4" fontId="0" fillId="0" borderId="21" xfId="0" applyNumberFormat="1" applyBorder="1" applyProtection="1">
      <protection locked="0"/>
    </xf>
    <xf numFmtId="0" fontId="6" fillId="0" borderId="0" xfId="0" applyFont="1" applyFill="1" applyBorder="1" applyAlignment="1">
      <alignment horizontal="right"/>
    </xf>
    <xf numFmtId="2" fontId="0" fillId="0" borderId="21" xfId="0" applyNumberFormat="1" applyBorder="1" applyProtection="1">
      <protection locked="0"/>
    </xf>
    <xf numFmtId="0" fontId="17" fillId="0" borderId="0" xfId="0" applyFont="1"/>
    <xf numFmtId="0" fontId="6" fillId="0" borderId="0" xfId="0" applyFont="1" applyAlignment="1">
      <alignment wrapText="1"/>
    </xf>
    <xf numFmtId="0" fontId="2" fillId="0" borderId="0" xfId="0" applyFont="1" applyAlignment="1">
      <alignment horizontal="left" vertical="top"/>
    </xf>
    <xf numFmtId="0" fontId="6" fillId="5" borderId="0" xfId="0" applyFont="1" applyFill="1" applyBorder="1" applyAlignment="1">
      <alignment horizontal="left" vertical="center"/>
    </xf>
    <xf numFmtId="0" fontId="3" fillId="5" borderId="8" xfId="0" applyFont="1" applyFill="1" applyBorder="1" applyAlignment="1"/>
    <xf numFmtId="16" fontId="2" fillId="5" borderId="1" xfId="0" applyNumberFormat="1" applyFont="1" applyFill="1" applyBorder="1"/>
    <xf numFmtId="0" fontId="3" fillId="5" borderId="0" xfId="0" applyFont="1" applyFill="1" applyBorder="1" applyAlignment="1"/>
    <xf numFmtId="0" fontId="0" fillId="0" borderId="0" xfId="0" applyFill="1" applyProtection="1"/>
    <xf numFmtId="0" fontId="0" fillId="0" borderId="0" xfId="0" applyProtection="1"/>
    <xf numFmtId="0" fontId="2" fillId="8" borderId="0" xfId="0" applyFont="1" applyFill="1" applyProtection="1"/>
    <xf numFmtId="0" fontId="0" fillId="8" borderId="0" xfId="0" applyFill="1" applyProtection="1"/>
    <xf numFmtId="0" fontId="2" fillId="0" borderId="0" xfId="0" applyFont="1" applyFill="1" applyProtection="1"/>
    <xf numFmtId="0" fontId="0" fillId="0" borderId="0" xfId="0" applyAlignment="1" applyProtection="1">
      <alignment wrapText="1"/>
    </xf>
    <xf numFmtId="0" fontId="2" fillId="0" borderId="0" xfId="0" applyFont="1" applyProtection="1"/>
    <xf numFmtId="0" fontId="3" fillId="5" borderId="7" xfId="0" applyFont="1" applyFill="1" applyBorder="1" applyAlignment="1">
      <alignment horizontal="left"/>
    </xf>
    <xf numFmtId="0" fontId="3" fillId="5" borderId="0" xfId="0" applyFont="1" applyFill="1" applyBorder="1" applyAlignment="1">
      <alignment horizontal="left"/>
    </xf>
    <xf numFmtId="0" fontId="3" fillId="5" borderId="8" xfId="0" applyFont="1" applyFill="1" applyBorder="1" applyAlignment="1">
      <alignment horizontal="left"/>
    </xf>
    <xf numFmtId="0" fontId="0" fillId="5" borderId="0" xfId="0" applyFill="1" applyBorder="1" applyAlignment="1">
      <alignment horizontal="right"/>
    </xf>
    <xf numFmtId="0" fontId="2" fillId="0" borderId="0" xfId="0" applyFont="1" applyFill="1"/>
    <xf numFmtId="0" fontId="2" fillId="0" borderId="0" xfId="0" applyFont="1" applyFill="1" applyAlignment="1"/>
    <xf numFmtId="0" fontId="3" fillId="0" borderId="0" xfId="0" applyFont="1" applyFill="1" applyBorder="1" applyAlignment="1">
      <alignment horizontal="center" wrapText="1"/>
    </xf>
    <xf numFmtId="0" fontId="3" fillId="5" borderId="0" xfId="0" applyFont="1" applyFill="1" applyBorder="1"/>
    <xf numFmtId="0" fontId="0" fillId="0" borderId="0" xfId="0" applyBorder="1" applyAlignment="1"/>
    <xf numFmtId="0" fontId="3" fillId="0" borderId="0" xfId="0" applyFont="1" applyFill="1" applyBorder="1" applyAlignment="1">
      <alignment horizontal="center"/>
    </xf>
    <xf numFmtId="0" fontId="0" fillId="0" borderId="0" xfId="0" applyAlignment="1"/>
    <xf numFmtId="0" fontId="0" fillId="0" borderId="21" xfId="0" applyBorder="1"/>
    <xf numFmtId="0" fontId="2" fillId="8" borderId="0" xfId="0" applyFont="1" applyFill="1" applyAlignment="1">
      <alignment vertical="top"/>
    </xf>
    <xf numFmtId="0" fontId="0" fillId="8" borderId="0" xfId="0" applyFill="1" applyAlignment="1">
      <alignment vertical="top"/>
    </xf>
    <xf numFmtId="0" fontId="2" fillId="0" borderId="0" xfId="0" applyFont="1" applyBorder="1" applyAlignment="1">
      <alignment vertical="top" wrapText="1"/>
    </xf>
    <xf numFmtId="0" fontId="6" fillId="5" borderId="1" xfId="5" applyFont="1" applyFill="1" applyBorder="1" applyAlignment="1">
      <alignment vertical="top"/>
    </xf>
    <xf numFmtId="0" fontId="10" fillId="5" borderId="0" xfId="5" applyFill="1" applyBorder="1" applyAlignment="1">
      <alignment vertical="top"/>
    </xf>
    <xf numFmtId="0" fontId="10" fillId="5" borderId="2" xfId="5" applyFill="1" applyBorder="1" applyAlignment="1">
      <alignment vertical="top"/>
    </xf>
    <xf numFmtId="0" fontId="10" fillId="0" borderId="0" xfId="5" applyAlignment="1">
      <alignment vertical="top"/>
    </xf>
    <xf numFmtId="0" fontId="3" fillId="5" borderId="8" xfId="0" applyFont="1" applyFill="1" applyBorder="1" applyAlignment="1">
      <alignment horizontal="left" vertical="top"/>
    </xf>
    <xf numFmtId="0" fontId="0" fillId="0" borderId="0" xfId="0" applyAlignment="1">
      <alignment wrapText="1"/>
    </xf>
    <xf numFmtId="0" fontId="0" fillId="5" borderId="4" xfId="0" applyFill="1" applyBorder="1"/>
    <xf numFmtId="0" fontId="2" fillId="5" borderId="8" xfId="0" applyFont="1" applyFill="1" applyBorder="1" applyAlignment="1">
      <alignment horizontal="left" vertical="top" wrapText="1"/>
    </xf>
    <xf numFmtId="0" fontId="2" fillId="5" borderId="8" xfId="0" applyFont="1" applyFill="1" applyBorder="1" applyAlignment="1">
      <alignment vertical="top" wrapText="1"/>
    </xf>
    <xf numFmtId="0" fontId="6" fillId="5" borderId="20" xfId="0" applyFont="1" applyFill="1" applyBorder="1"/>
    <xf numFmtId="0" fontId="3" fillId="5" borderId="2" xfId="0" applyFont="1" applyFill="1" applyBorder="1"/>
    <xf numFmtId="0" fontId="2" fillId="5" borderId="0" xfId="0" applyFont="1" applyFill="1" applyBorder="1" applyAlignment="1">
      <alignment horizontal="left" vertical="top" wrapText="1"/>
    </xf>
    <xf numFmtId="0" fontId="3" fillId="10" borderId="22" xfId="0" applyFont="1" applyFill="1" applyBorder="1" applyProtection="1">
      <protection hidden="1"/>
    </xf>
    <xf numFmtId="0" fontId="0" fillId="10" borderId="23" xfId="0" applyFill="1" applyBorder="1" applyProtection="1">
      <protection hidden="1"/>
    </xf>
    <xf numFmtId="0" fontId="0" fillId="10" borderId="24" xfId="0" applyFill="1" applyBorder="1" applyProtection="1">
      <protection hidden="1"/>
    </xf>
    <xf numFmtId="0" fontId="6" fillId="10" borderId="22" xfId="0" applyFont="1" applyFill="1" applyBorder="1" applyProtection="1">
      <protection hidden="1"/>
    </xf>
    <xf numFmtId="0" fontId="6" fillId="10" borderId="23" xfId="0" applyFont="1" applyFill="1" applyBorder="1" applyProtection="1">
      <protection hidden="1"/>
    </xf>
    <xf numFmtId="0" fontId="6" fillId="10" borderId="24" xfId="0" applyFont="1" applyFill="1" applyBorder="1" applyProtection="1">
      <protection hidden="1"/>
    </xf>
    <xf numFmtId="0" fontId="6" fillId="10" borderId="21" xfId="0" applyFont="1" applyFill="1" applyBorder="1" applyAlignment="1" applyProtection="1">
      <alignment horizontal="center"/>
      <protection hidden="1"/>
    </xf>
    <xf numFmtId="49" fontId="15" fillId="10" borderId="21" xfId="1" applyNumberFormat="1" applyFont="1" applyFill="1" applyBorder="1" applyAlignment="1" applyProtection="1">
      <alignment horizontal="left" vertical="top"/>
      <protection hidden="1"/>
    </xf>
    <xf numFmtId="0" fontId="3" fillId="10" borderId="21" xfId="0" applyFont="1" applyFill="1" applyBorder="1" applyProtection="1">
      <protection hidden="1"/>
    </xf>
    <xf numFmtId="0" fontId="0" fillId="10" borderId="22" xfId="0" applyFill="1" applyBorder="1" applyProtection="1">
      <protection hidden="1"/>
    </xf>
    <xf numFmtId="0" fontId="15" fillId="10" borderId="22" xfId="2" applyNumberFormat="1" applyFont="1" applyFill="1" applyBorder="1" applyAlignment="1" applyProtection="1">
      <protection hidden="1"/>
    </xf>
    <xf numFmtId="0" fontId="15" fillId="10" borderId="23" xfId="2" applyNumberFormat="1" applyFont="1" applyFill="1" applyBorder="1" applyAlignment="1" applyProtection="1">
      <alignment horizontal="right" vertical="top"/>
      <protection hidden="1"/>
    </xf>
    <xf numFmtId="4" fontId="6" fillId="10" borderId="24" xfId="0" applyNumberFormat="1" applyFont="1" applyFill="1" applyBorder="1" applyProtection="1">
      <protection hidden="1"/>
    </xf>
    <xf numFmtId="0" fontId="6" fillId="10" borderId="21" xfId="0" applyFont="1" applyFill="1" applyBorder="1" applyAlignment="1" applyProtection="1">
      <alignment horizontal="left" vertical="top"/>
      <protection hidden="1"/>
    </xf>
    <xf numFmtId="0" fontId="15" fillId="10" borderId="21" xfId="1" applyNumberFormat="1" applyFont="1" applyFill="1" applyBorder="1" applyAlignment="1" applyProtection="1">
      <protection hidden="1"/>
    </xf>
    <xf numFmtId="0" fontId="15" fillId="10" borderId="23" xfId="2" applyNumberFormat="1" applyFont="1" applyFill="1" applyBorder="1" applyAlignment="1" applyProtection="1">
      <protection hidden="1"/>
    </xf>
    <xf numFmtId="164" fontId="0" fillId="10" borderId="21" xfId="0" applyNumberFormat="1" applyFill="1" applyBorder="1" applyProtection="1">
      <protection hidden="1"/>
    </xf>
    <xf numFmtId="0" fontId="0" fillId="10" borderId="21" xfId="0" applyFill="1" applyBorder="1" applyProtection="1">
      <protection hidden="1"/>
    </xf>
    <xf numFmtId="0" fontId="6" fillId="10" borderId="21" xfId="0" applyFont="1" applyFill="1" applyBorder="1" applyProtection="1">
      <protection hidden="1"/>
    </xf>
    <xf numFmtId="0" fontId="6" fillId="10" borderId="21" xfId="0" applyFont="1" applyFill="1" applyBorder="1" applyAlignment="1" applyProtection="1">
      <alignment horizontal="right"/>
      <protection hidden="1"/>
    </xf>
    <xf numFmtId="164" fontId="15" fillId="10" borderId="21" xfId="0" applyNumberFormat="1" applyFont="1" applyFill="1" applyBorder="1" applyProtection="1">
      <protection hidden="1"/>
    </xf>
    <xf numFmtId="0" fontId="6" fillId="10" borderId="20" xfId="0" applyFont="1" applyFill="1" applyBorder="1" applyProtection="1">
      <protection hidden="1"/>
    </xf>
    <xf numFmtId="0" fontId="0" fillId="10" borderId="3" xfId="0" applyFill="1" applyBorder="1" applyProtection="1">
      <protection hidden="1"/>
    </xf>
    <xf numFmtId="0" fontId="0" fillId="10" borderId="5" xfId="0" applyFill="1" applyBorder="1" applyProtection="1">
      <protection hidden="1"/>
    </xf>
    <xf numFmtId="0" fontId="15" fillId="10" borderId="18" xfId="2" applyNumberFormat="1" applyFont="1" applyFill="1" applyBorder="1" applyAlignment="1" applyProtection="1">
      <protection hidden="1"/>
    </xf>
    <xf numFmtId="0" fontId="15" fillId="10" borderId="4" xfId="2" applyNumberFormat="1" applyFont="1" applyFill="1" applyBorder="1" applyAlignment="1" applyProtection="1">
      <alignment horizontal="right" vertical="top"/>
      <protection hidden="1"/>
    </xf>
    <xf numFmtId="4" fontId="6" fillId="10" borderId="19" xfId="0" applyNumberFormat="1" applyFont="1" applyFill="1" applyBorder="1" applyProtection="1">
      <protection hidden="1"/>
    </xf>
    <xf numFmtId="0" fontId="6" fillId="10" borderId="26" xfId="0" applyFont="1" applyFill="1" applyBorder="1" applyProtection="1">
      <protection hidden="1"/>
    </xf>
    <xf numFmtId="0" fontId="0" fillId="10" borderId="21" xfId="0" applyFill="1" applyBorder="1" applyAlignment="1" applyProtection="1">
      <alignment horizontal="right"/>
      <protection hidden="1"/>
    </xf>
    <xf numFmtId="0" fontId="0" fillId="10" borderId="27" xfId="0" applyFill="1" applyBorder="1" applyProtection="1">
      <protection hidden="1"/>
    </xf>
    <xf numFmtId="0" fontId="0" fillId="10" borderId="25" xfId="0" applyFill="1" applyBorder="1" applyProtection="1">
      <protection hidden="1"/>
    </xf>
    <xf numFmtId="0" fontId="6" fillId="10" borderId="21" xfId="0" applyFont="1" applyFill="1" applyBorder="1" applyAlignment="1" applyProtection="1">
      <alignment horizontal="left"/>
      <protection hidden="1"/>
    </xf>
    <xf numFmtId="165" fontId="0" fillId="10" borderId="21" xfId="0" applyNumberFormat="1" applyFill="1" applyBorder="1" applyProtection="1">
      <protection hidden="1"/>
    </xf>
    <xf numFmtId="0" fontId="6" fillId="10" borderId="22" xfId="0" applyFont="1" applyFill="1" applyBorder="1" applyAlignment="1">
      <alignment horizontal="left"/>
    </xf>
    <xf numFmtId="0" fontId="0" fillId="10" borderId="24" xfId="0" applyFill="1" applyBorder="1"/>
    <xf numFmtId="0" fontId="6" fillId="10" borderId="22" xfId="0" applyFont="1" applyFill="1" applyBorder="1" applyAlignment="1">
      <alignment horizontal="right"/>
    </xf>
    <xf numFmtId="0" fontId="6" fillId="10" borderId="21" xfId="0" applyFont="1" applyFill="1" applyBorder="1"/>
    <xf numFmtId="9" fontId="0" fillId="10" borderId="21" xfId="6" applyFont="1" applyFill="1" applyBorder="1" applyProtection="1">
      <protection hidden="1"/>
    </xf>
    <xf numFmtId="9" fontId="0" fillId="0" borderId="21" xfId="6" applyFont="1" applyBorder="1" applyAlignment="1" applyProtection="1">
      <alignment horizontal="center"/>
      <protection locked="0"/>
    </xf>
    <xf numFmtId="0" fontId="21" fillId="0" borderId="0" xfId="7" applyBorder="1"/>
    <xf numFmtId="0" fontId="21" fillId="10" borderId="0" xfId="7" applyFill="1" applyBorder="1"/>
    <xf numFmtId="0" fontId="14" fillId="10" borderId="0" xfId="8" applyFill="1" applyBorder="1"/>
    <xf numFmtId="0" fontId="2" fillId="10" borderId="0" xfId="7" applyFont="1" applyFill="1" applyBorder="1"/>
    <xf numFmtId="0" fontId="21" fillId="10" borderId="0" xfId="7" applyFill="1" applyBorder="1" applyAlignment="1">
      <alignment horizontal="right"/>
    </xf>
    <xf numFmtId="0" fontId="3" fillId="10" borderId="0" xfId="7" applyFont="1" applyFill="1" applyBorder="1" applyAlignment="1"/>
    <xf numFmtId="0" fontId="9" fillId="10" borderId="0" xfId="7" applyFont="1" applyFill="1" applyBorder="1" applyAlignment="1"/>
    <xf numFmtId="0" fontId="2" fillId="10" borderId="0" xfId="7" applyFont="1" applyFill="1" applyBorder="1" applyAlignment="1"/>
    <xf numFmtId="0" fontId="6" fillId="10" borderId="0" xfId="7" applyFont="1" applyFill="1" applyBorder="1"/>
    <xf numFmtId="0" fontId="3" fillId="10" borderId="0" xfId="7" applyFont="1" applyFill="1" applyBorder="1"/>
    <xf numFmtId="0" fontId="14" fillId="0" borderId="0" xfId="4" applyBorder="1"/>
    <xf numFmtId="0" fontId="14" fillId="10" borderId="0" xfId="4" applyFill="1" applyBorder="1" applyProtection="1">
      <protection locked="0"/>
    </xf>
    <xf numFmtId="0" fontId="0" fillId="0" borderId="0" xfId="0" applyBorder="1" applyAlignment="1">
      <alignment horizontal="right"/>
    </xf>
    <xf numFmtId="0" fontId="3" fillId="5" borderId="11" xfId="0" applyFont="1" applyFill="1" applyBorder="1" applyAlignment="1">
      <alignment horizontal="left" vertical="top"/>
    </xf>
    <xf numFmtId="0" fontId="3" fillId="5" borderId="7" xfId="0" applyFont="1" applyFill="1" applyBorder="1" applyAlignment="1">
      <alignment horizontal="left"/>
    </xf>
    <xf numFmtId="0" fontId="3" fillId="5" borderId="0" xfId="0" applyFont="1" applyFill="1" applyBorder="1" applyAlignment="1">
      <alignment horizontal="left"/>
    </xf>
    <xf numFmtId="0" fontId="3" fillId="5" borderId="8" xfId="0" applyFont="1" applyFill="1" applyBorder="1" applyAlignment="1">
      <alignment horizontal="left"/>
    </xf>
    <xf numFmtId="0" fontId="6" fillId="5" borderId="7" xfId="0" applyFont="1" applyFill="1" applyBorder="1" applyAlignment="1">
      <alignment horizontal="left"/>
    </xf>
    <xf numFmtId="0" fontId="6" fillId="5" borderId="0" xfId="0" applyFont="1" applyFill="1" applyBorder="1" applyAlignment="1">
      <alignment horizontal="left"/>
    </xf>
    <xf numFmtId="0" fontId="3" fillId="5" borderId="0" xfId="0" applyFont="1" applyFill="1" applyBorder="1" applyAlignment="1">
      <alignment horizontal="center" wrapText="1"/>
    </xf>
    <xf numFmtId="0" fontId="3" fillId="5" borderId="2" xfId="0" applyFont="1" applyFill="1" applyBorder="1" applyAlignment="1">
      <alignment horizontal="center" wrapText="1"/>
    </xf>
    <xf numFmtId="0" fontId="2" fillId="5" borderId="1" xfId="0" applyFont="1" applyFill="1" applyBorder="1" applyAlignment="1">
      <alignment horizontal="left" vertical="top"/>
    </xf>
    <xf numFmtId="0" fontId="2" fillId="5" borderId="0" xfId="0" applyFont="1" applyFill="1" applyBorder="1" applyAlignment="1">
      <alignment horizontal="left" vertical="top"/>
    </xf>
    <xf numFmtId="0" fontId="0" fillId="0" borderId="0" xfId="0" applyFill="1" applyBorder="1" applyProtection="1">
      <protection locked="0"/>
    </xf>
    <xf numFmtId="0" fontId="0" fillId="5" borderId="24" xfId="0" applyFill="1" applyBorder="1" applyProtection="1">
      <protection locked="0"/>
    </xf>
    <xf numFmtId="0" fontId="6" fillId="0" borderId="0" xfId="0" applyFont="1" applyFill="1" applyBorder="1" applyProtection="1">
      <protection locked="0"/>
    </xf>
    <xf numFmtId="0" fontId="0" fillId="5" borderId="2" xfId="0" applyFill="1" applyBorder="1" applyProtection="1">
      <protection locked="0"/>
    </xf>
    <xf numFmtId="0" fontId="3" fillId="5" borderId="2" xfId="0" applyFont="1" applyFill="1" applyBorder="1" applyProtection="1"/>
    <xf numFmtId="0" fontId="0" fillId="5" borderId="24" xfId="0" applyFill="1" applyBorder="1"/>
    <xf numFmtId="0" fontId="0" fillId="0" borderId="1" xfId="0" applyFill="1" applyBorder="1"/>
    <xf numFmtId="0" fontId="9" fillId="5" borderId="2" xfId="0" applyFont="1" applyFill="1" applyBorder="1"/>
    <xf numFmtId="0" fontId="2" fillId="5" borderId="2" xfId="0" applyFont="1" applyFill="1" applyBorder="1" applyProtection="1">
      <protection locked="0"/>
    </xf>
    <xf numFmtId="0" fontId="2" fillId="0" borderId="0" xfId="0" applyFont="1" applyFill="1" applyBorder="1" applyProtection="1">
      <protection locked="0"/>
    </xf>
    <xf numFmtId="0" fontId="2" fillId="5" borderId="2" xfId="0" applyFont="1" applyFill="1" applyBorder="1"/>
    <xf numFmtId="0" fontId="2" fillId="5" borderId="5" xfId="0" applyFont="1" applyFill="1" applyBorder="1"/>
    <xf numFmtId="0" fontId="2" fillId="8" borderId="0" xfId="0" applyFont="1" applyFill="1" applyAlignment="1">
      <alignment horizontal="left" vertical="top"/>
    </xf>
    <xf numFmtId="0" fontId="2" fillId="0" borderId="0" xfId="0" applyFont="1" applyAlignment="1"/>
    <xf numFmtId="16" fontId="2" fillId="5" borderId="0" xfId="0" applyNumberFormat="1" applyFont="1" applyFill="1" applyBorder="1" applyAlignment="1">
      <alignment horizontal="left" vertical="top"/>
    </xf>
    <xf numFmtId="16" fontId="2" fillId="5" borderId="0" xfId="0" applyNumberFormat="1" applyFont="1" applyFill="1" applyBorder="1" applyAlignment="1">
      <alignment horizontal="left" vertical="top" wrapText="1"/>
    </xf>
    <xf numFmtId="0" fontId="2" fillId="5" borderId="19" xfId="0" applyFont="1" applyFill="1" applyBorder="1"/>
    <xf numFmtId="0" fontId="0" fillId="0" borderId="0" xfId="0" applyFill="1" applyAlignment="1" applyProtection="1"/>
    <xf numFmtId="0" fontId="0" fillId="0" borderId="0" xfId="0" applyAlignment="1" applyProtection="1"/>
    <xf numFmtId="0" fontId="5" fillId="7" borderId="23" xfId="0" applyFont="1" applyFill="1" applyBorder="1" applyAlignment="1"/>
    <xf numFmtId="0" fontId="0" fillId="7" borderId="23" xfId="0" applyFill="1" applyBorder="1"/>
    <xf numFmtId="0" fontId="5" fillId="7" borderId="28" xfId="0" applyFont="1" applyFill="1" applyBorder="1" applyAlignment="1"/>
    <xf numFmtId="0" fontId="5" fillId="7" borderId="29" xfId="0" applyFont="1" applyFill="1" applyBorder="1"/>
    <xf numFmtId="0" fontId="0" fillId="0" borderId="0" xfId="0" applyFill="1" applyAlignment="1"/>
    <xf numFmtId="0" fontId="2" fillId="0" borderId="0" xfId="0" applyFont="1" applyFill="1" applyAlignment="1" applyProtection="1">
      <alignment vertical="top"/>
    </xf>
    <xf numFmtId="0" fontId="2" fillId="0" borderId="22" xfId="0" applyFont="1" applyBorder="1"/>
    <xf numFmtId="0" fontId="2" fillId="0" borderId="23" xfId="0" applyFont="1" applyBorder="1"/>
    <xf numFmtId="0" fontId="2" fillId="0" borderId="24" xfId="0" applyFont="1" applyBorder="1"/>
    <xf numFmtId="0" fontId="0" fillId="6" borderId="22" xfId="0" applyFill="1" applyBorder="1"/>
    <xf numFmtId="0" fontId="0" fillId="6" borderId="23" xfId="0" applyFill="1" applyBorder="1"/>
    <xf numFmtId="0" fontId="0" fillId="6" borderId="24" xfId="0" applyFill="1" applyBorder="1"/>
    <xf numFmtId="0" fontId="14" fillId="10" borderId="0" xfId="4" applyFill="1" applyBorder="1"/>
    <xf numFmtId="0" fontId="6" fillId="5" borderId="0" xfId="0" applyFont="1" applyFill="1" applyBorder="1" applyAlignment="1">
      <alignment horizontal="left"/>
    </xf>
    <xf numFmtId="0" fontId="3" fillId="5" borderId="0" xfId="0" applyFont="1" applyFill="1" applyBorder="1" applyAlignment="1">
      <alignment horizontal="left"/>
    </xf>
    <xf numFmtId="0" fontId="6" fillId="6" borderId="21" xfId="0" applyFont="1" applyFill="1" applyBorder="1" applyProtection="1">
      <protection locked="0"/>
    </xf>
    <xf numFmtId="0" fontId="6" fillId="5" borderId="1" xfId="0" applyFont="1" applyFill="1" applyBorder="1" applyAlignment="1">
      <alignment horizontal="left" wrapText="1"/>
    </xf>
    <xf numFmtId="0" fontId="6" fillId="5" borderId="0" xfId="0" applyFont="1" applyFill="1" applyBorder="1" applyAlignment="1">
      <alignment horizontal="left" wrapText="1"/>
    </xf>
    <xf numFmtId="0" fontId="0" fillId="5" borderId="20" xfId="0" applyFill="1" applyBorder="1"/>
    <xf numFmtId="0" fontId="6" fillId="5" borderId="1" xfId="0" applyFont="1" applyFill="1" applyBorder="1" applyAlignment="1">
      <alignment horizontal="left"/>
    </xf>
    <xf numFmtId="0" fontId="3" fillId="0" borderId="0" xfId="0" applyFont="1" applyAlignment="1">
      <alignment wrapText="1"/>
    </xf>
    <xf numFmtId="0" fontId="6" fillId="0" borderId="3" xfId="0" applyFont="1" applyBorder="1" applyAlignment="1" applyProtection="1">
      <alignment horizontal="left" vertical="top"/>
      <protection locked="0"/>
    </xf>
    <xf numFmtId="0" fontId="6" fillId="0" borderId="5" xfId="0" applyFont="1" applyBorder="1" applyAlignment="1" applyProtection="1">
      <alignment horizontal="left" vertical="top"/>
      <protection locked="0"/>
    </xf>
    <xf numFmtId="0" fontId="6" fillId="0" borderId="1" xfId="0" applyFont="1" applyBorder="1" applyAlignment="1" applyProtection="1">
      <alignment horizontal="left" vertical="top"/>
      <protection locked="0"/>
    </xf>
    <xf numFmtId="0" fontId="6" fillId="0" borderId="0" xfId="0" applyFont="1" applyBorder="1" applyAlignment="1" applyProtection="1">
      <alignment horizontal="left" vertical="top"/>
      <protection locked="0"/>
    </xf>
    <xf numFmtId="0" fontId="6" fillId="0" borderId="2"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4"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10" borderId="22" xfId="0" applyFont="1" applyFill="1" applyBorder="1" applyProtection="1"/>
    <xf numFmtId="0" fontId="6" fillId="10" borderId="23" xfId="0" applyFont="1" applyFill="1" applyBorder="1" applyProtection="1"/>
    <xf numFmtId="0" fontId="6" fillId="10" borderId="24" xfId="0" applyFont="1" applyFill="1" applyBorder="1" applyProtection="1"/>
    <xf numFmtId="4" fontId="15" fillId="10" borderId="24" xfId="2" applyNumberFormat="1" applyFont="1" applyFill="1" applyBorder="1" applyAlignment="1" applyProtection="1">
      <alignment horizontal="right" vertical="top"/>
    </xf>
    <xf numFmtId="0" fontId="0" fillId="6" borderId="0" xfId="0" applyFill="1" applyBorder="1" applyProtection="1"/>
    <xf numFmtId="49" fontId="15" fillId="10" borderId="21" xfId="1" applyNumberFormat="1" applyFont="1" applyFill="1" applyBorder="1" applyAlignment="1" applyProtection="1">
      <alignment horizontal="left" vertical="top"/>
    </xf>
    <xf numFmtId="49" fontId="15" fillId="10" borderId="21" xfId="1" applyNumberFormat="1" applyFont="1" applyFill="1" applyBorder="1" applyAlignment="1" applyProtection="1">
      <alignment horizontal="right" vertical="top"/>
    </xf>
    <xf numFmtId="4" fontId="0" fillId="0" borderId="21" xfId="0" applyNumberFormat="1" applyBorder="1" applyProtection="1"/>
    <xf numFmtId="0" fontId="6" fillId="0" borderId="0" xfId="0" applyFont="1" applyProtection="1"/>
    <xf numFmtId="0" fontId="3" fillId="10" borderId="21" xfId="0" applyFont="1" applyFill="1" applyBorder="1" applyProtection="1"/>
    <xf numFmtId="4" fontId="3" fillId="10" borderId="21" xfId="0" applyNumberFormat="1" applyFont="1" applyFill="1" applyBorder="1" applyProtection="1"/>
    <xf numFmtId="49" fontId="15" fillId="10" borderId="21" xfId="1" applyNumberFormat="1" applyFont="1" applyFill="1" applyBorder="1" applyAlignment="1" applyProtection="1">
      <alignment horizontal="center" vertical="center" wrapText="1"/>
    </xf>
    <xf numFmtId="49" fontId="15" fillId="10" borderId="21" xfId="1" applyNumberFormat="1" applyFont="1" applyFill="1" applyBorder="1" applyAlignment="1" applyProtection="1">
      <alignment horizontal="center" vertical="center"/>
    </xf>
    <xf numFmtId="0" fontId="2" fillId="0" borderId="0" xfId="0" applyFont="1" applyBorder="1" applyAlignment="1" applyProtection="1">
      <alignment horizontal="left" vertical="top" wrapText="1"/>
      <protection locked="0"/>
    </xf>
    <xf numFmtId="164" fontId="0" fillId="0" borderId="21" xfId="0" applyNumberFormat="1" applyBorder="1" applyAlignment="1" applyProtection="1">
      <alignment wrapText="1"/>
      <protection locked="0"/>
    </xf>
    <xf numFmtId="0" fontId="2" fillId="10" borderId="0" xfId="7" applyFont="1" applyFill="1" applyBorder="1" applyAlignment="1">
      <alignment horizontal="right"/>
    </xf>
    <xf numFmtId="0" fontId="6" fillId="10" borderId="0" xfId="7" applyFont="1" applyFill="1" applyBorder="1" applyAlignment="1">
      <alignment horizontal="left" wrapText="1"/>
    </xf>
    <xf numFmtId="0" fontId="21" fillId="10" borderId="0" xfId="7" applyFill="1" applyBorder="1" applyAlignment="1">
      <alignment horizontal="right"/>
    </xf>
    <xf numFmtId="0" fontId="4" fillId="10" borderId="0" xfId="7" applyFont="1" applyFill="1" applyBorder="1" applyAlignment="1">
      <alignment horizontal="center"/>
    </xf>
    <xf numFmtId="0" fontId="8" fillId="10" borderId="0" xfId="7" applyFont="1" applyFill="1" applyBorder="1" applyAlignment="1">
      <alignment horizontal="center"/>
    </xf>
    <xf numFmtId="0" fontId="2" fillId="6" borderId="22" xfId="0" applyFont="1" applyFill="1" applyBorder="1" applyAlignment="1" applyProtection="1">
      <alignment horizontal="center" vertical="top" wrapText="1"/>
      <protection locked="0"/>
    </xf>
    <xf numFmtId="0" fontId="2" fillId="6" borderId="23" xfId="0" applyFont="1" applyFill="1" applyBorder="1" applyAlignment="1" applyProtection="1">
      <alignment horizontal="center" vertical="top" wrapText="1"/>
      <protection locked="0"/>
    </xf>
    <xf numFmtId="0" fontId="2" fillId="6" borderId="24" xfId="0" applyFont="1" applyFill="1" applyBorder="1" applyAlignment="1" applyProtection="1">
      <alignment horizontal="center" vertical="top" wrapText="1"/>
      <protection locked="0"/>
    </xf>
    <xf numFmtId="0" fontId="14" fillId="9" borderId="22" xfId="4" applyFill="1" applyBorder="1" applyAlignment="1" applyProtection="1">
      <alignment horizontal="center"/>
      <protection locked="0"/>
    </xf>
    <xf numFmtId="0" fontId="14" fillId="9" borderId="23" xfId="4" applyFill="1" applyBorder="1" applyAlignment="1" applyProtection="1">
      <alignment horizontal="center"/>
      <protection locked="0"/>
    </xf>
    <xf numFmtId="0" fontId="14" fillId="9" borderId="24" xfId="4" applyFill="1" applyBorder="1" applyAlignment="1" applyProtection="1">
      <alignment horizontal="center"/>
      <protection locked="0"/>
    </xf>
    <xf numFmtId="0" fontId="2" fillId="8" borderId="0" xfId="0" applyFont="1" applyFill="1" applyBorder="1" applyAlignment="1">
      <alignment vertical="top" wrapText="1"/>
    </xf>
    <xf numFmtId="0" fontId="2" fillId="8" borderId="0" xfId="0" applyFont="1" applyFill="1" applyAlignment="1">
      <alignment horizontal="left" vertical="top" wrapText="1"/>
    </xf>
    <xf numFmtId="0" fontId="18" fillId="8" borderId="0" xfId="0" applyFont="1" applyFill="1" applyBorder="1" applyAlignment="1">
      <alignment horizontal="left" vertical="top" wrapText="1"/>
    </xf>
    <xf numFmtId="0" fontId="2" fillId="8" borderId="0" xfId="0" applyFont="1" applyFill="1" applyBorder="1" applyAlignment="1">
      <alignment horizontal="left" vertical="top" wrapText="1"/>
    </xf>
    <xf numFmtId="0" fontId="2" fillId="6" borderId="22" xfId="0" applyFont="1" applyFill="1" applyBorder="1" applyAlignment="1" applyProtection="1">
      <alignment horizontal="left" vertical="top" wrapText="1"/>
      <protection locked="0"/>
    </xf>
    <xf numFmtId="0" fontId="2" fillId="6" borderId="23" xfId="0" applyFont="1" applyFill="1" applyBorder="1" applyAlignment="1" applyProtection="1">
      <alignment horizontal="left" vertical="top" wrapText="1"/>
      <protection locked="0"/>
    </xf>
    <xf numFmtId="0" fontId="2" fillId="6" borderId="24" xfId="0" applyFont="1" applyFill="1" applyBorder="1" applyAlignment="1" applyProtection="1">
      <alignment horizontal="left" vertical="top" wrapText="1"/>
      <protection locked="0"/>
    </xf>
    <xf numFmtId="0" fontId="2" fillId="0" borderId="22"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24" xfId="0" applyFont="1" applyBorder="1" applyAlignment="1" applyProtection="1">
      <alignment horizontal="left" vertical="top" wrapText="1"/>
      <protection locked="0"/>
    </xf>
    <xf numFmtId="0" fontId="2" fillId="8" borderId="0" xfId="0" applyFont="1" applyFill="1" applyBorder="1" applyAlignment="1">
      <alignment horizontal="left" vertical="top"/>
    </xf>
    <xf numFmtId="3" fontId="2" fillId="6" borderId="22" xfId="4" applyNumberFormat="1" applyFont="1" applyFill="1" applyBorder="1" applyAlignment="1" applyProtection="1">
      <alignment horizontal="left" vertical="top" wrapText="1"/>
      <protection locked="0"/>
    </xf>
    <xf numFmtId="3" fontId="2" fillId="6" borderId="23" xfId="4" applyNumberFormat="1" applyFont="1" applyFill="1" applyBorder="1" applyAlignment="1" applyProtection="1">
      <alignment horizontal="left" vertical="top" wrapText="1"/>
      <protection locked="0"/>
    </xf>
    <xf numFmtId="3" fontId="2" fillId="6" borderId="24" xfId="4" applyNumberFormat="1" applyFont="1" applyFill="1" applyBorder="1" applyAlignment="1" applyProtection="1">
      <alignment horizontal="left" vertical="top" wrapText="1"/>
      <protection locked="0"/>
    </xf>
    <xf numFmtId="0" fontId="20" fillId="6" borderId="22" xfId="4" applyFont="1" applyFill="1" applyBorder="1" applyAlignment="1" applyProtection="1">
      <alignment horizontal="left" vertical="top" wrapText="1"/>
      <protection locked="0"/>
    </xf>
    <xf numFmtId="0" fontId="20" fillId="6" borderId="23" xfId="4" applyFont="1" applyFill="1" applyBorder="1" applyAlignment="1" applyProtection="1">
      <alignment horizontal="left" vertical="top" wrapText="1"/>
      <protection locked="0"/>
    </xf>
    <xf numFmtId="0" fontId="20" fillId="6" borderId="24" xfId="4" applyFont="1" applyFill="1" applyBorder="1" applyAlignment="1" applyProtection="1">
      <alignment horizontal="left" vertical="top" wrapText="1"/>
      <protection locked="0"/>
    </xf>
    <xf numFmtId="0" fontId="2" fillId="6" borderId="22" xfId="4" applyFont="1" applyFill="1" applyBorder="1" applyAlignment="1" applyProtection="1">
      <alignment horizontal="left" vertical="top" wrapText="1"/>
      <protection locked="0"/>
    </xf>
    <xf numFmtId="0" fontId="2" fillId="6" borderId="23" xfId="4" applyFont="1" applyFill="1" applyBorder="1" applyAlignment="1" applyProtection="1">
      <alignment horizontal="left" vertical="top" wrapText="1"/>
      <protection locked="0"/>
    </xf>
    <xf numFmtId="0" fontId="2" fillId="6" borderId="24" xfId="4" applyFont="1" applyFill="1" applyBorder="1" applyAlignment="1" applyProtection="1">
      <alignment horizontal="left" vertical="top" wrapText="1"/>
      <protection locked="0"/>
    </xf>
    <xf numFmtId="0" fontId="6" fillId="6" borderId="22" xfId="4" applyFont="1" applyFill="1" applyBorder="1" applyAlignment="1" applyProtection="1">
      <alignment horizontal="left" vertical="top" wrapText="1"/>
      <protection locked="0"/>
    </xf>
    <xf numFmtId="0" fontId="6" fillId="6" borderId="23" xfId="4" applyFont="1" applyFill="1" applyBorder="1" applyAlignment="1" applyProtection="1">
      <alignment horizontal="left" vertical="top" wrapText="1"/>
      <protection locked="0"/>
    </xf>
    <xf numFmtId="0" fontId="6" fillId="6" borderId="24" xfId="4" applyFont="1" applyFill="1" applyBorder="1" applyAlignment="1" applyProtection="1">
      <alignment horizontal="left" vertical="top" wrapText="1"/>
      <protection locked="0"/>
    </xf>
    <xf numFmtId="0" fontId="6" fillId="5" borderId="7" xfId="0" applyFont="1" applyFill="1" applyBorder="1" applyAlignment="1">
      <alignment horizontal="left"/>
    </xf>
    <xf numFmtId="0" fontId="6" fillId="5" borderId="0" xfId="0" applyFont="1" applyFill="1" applyBorder="1" applyAlignment="1">
      <alignment horizontal="left"/>
    </xf>
    <xf numFmtId="0" fontId="6" fillId="5" borderId="8" xfId="0" applyFont="1" applyFill="1" applyBorder="1" applyAlignment="1">
      <alignment horizontal="left"/>
    </xf>
    <xf numFmtId="0" fontId="2" fillId="6" borderId="28" xfId="0" applyFont="1" applyFill="1" applyBorder="1" applyAlignment="1" applyProtection="1">
      <alignment horizontal="left" vertical="top" wrapText="1"/>
      <protection locked="0"/>
    </xf>
    <xf numFmtId="0" fontId="2" fillId="0" borderId="6" xfId="0" applyFont="1" applyBorder="1" applyAlignment="1">
      <alignment horizontal="right"/>
    </xf>
    <xf numFmtId="0" fontId="7" fillId="0" borderId="6" xfId="0" applyFont="1" applyBorder="1" applyAlignment="1">
      <alignment horizontal="right"/>
    </xf>
    <xf numFmtId="0" fontId="0" fillId="0" borderId="0" xfId="0" applyBorder="1" applyAlignment="1">
      <alignment horizontal="right"/>
    </xf>
    <xf numFmtId="0" fontId="4" fillId="0" borderId="7" xfId="0" applyFont="1" applyBorder="1" applyAlignment="1">
      <alignment horizontal="center"/>
    </xf>
    <xf numFmtId="0" fontId="4" fillId="0" borderId="0" xfId="0" applyFont="1" applyBorder="1" applyAlignment="1">
      <alignment horizontal="center"/>
    </xf>
    <xf numFmtId="0" fontId="4" fillId="0" borderId="8" xfId="0" applyFont="1" applyBorder="1" applyAlignment="1">
      <alignment horizontal="center"/>
    </xf>
    <xf numFmtId="0" fontId="3" fillId="0" borderId="7" xfId="0" applyFont="1" applyBorder="1" applyAlignment="1">
      <alignment horizontal="center"/>
    </xf>
    <xf numFmtId="0" fontId="3" fillId="0" borderId="0" xfId="0" applyFont="1" applyBorder="1" applyAlignment="1">
      <alignment horizontal="center"/>
    </xf>
    <xf numFmtId="0" fontId="3" fillId="0" borderId="8" xfId="0" applyFont="1" applyBorder="1" applyAlignment="1">
      <alignment horizontal="center"/>
    </xf>
    <xf numFmtId="0" fontId="2" fillId="0" borderId="0" xfId="0" applyFont="1" applyFill="1" applyBorder="1" applyAlignment="1">
      <alignment horizontal="right"/>
    </xf>
    <xf numFmtId="0" fontId="3" fillId="5" borderId="11" xfId="0" applyFont="1" applyFill="1" applyBorder="1" applyAlignment="1">
      <alignment horizontal="left" vertical="top"/>
    </xf>
    <xf numFmtId="0" fontId="3" fillId="5" borderId="3" xfId="0" applyFont="1" applyFill="1" applyBorder="1" applyAlignment="1">
      <alignment horizontal="left" vertical="top"/>
    </xf>
    <xf numFmtId="0" fontId="3" fillId="5" borderId="12" xfId="0" applyFont="1" applyFill="1" applyBorder="1" applyAlignment="1">
      <alignment horizontal="left" vertical="top"/>
    </xf>
    <xf numFmtId="0" fontId="3" fillId="6" borderId="7" xfId="0" applyFont="1" applyFill="1" applyBorder="1" applyAlignment="1">
      <alignment horizontal="left"/>
    </xf>
    <xf numFmtId="0" fontId="3" fillId="6" borderId="0" xfId="0" applyFont="1" applyFill="1" applyBorder="1" applyAlignment="1">
      <alignment horizontal="left"/>
    </xf>
    <xf numFmtId="0" fontId="3" fillId="6" borderId="8" xfId="0" applyFont="1" applyFill="1" applyBorder="1" applyAlignment="1">
      <alignment horizontal="left"/>
    </xf>
    <xf numFmtId="0" fontId="5" fillId="7" borderId="23" xfId="0" applyFont="1" applyFill="1" applyBorder="1" applyAlignment="1">
      <alignment horizontal="right"/>
    </xf>
    <xf numFmtId="0" fontId="6" fillId="6" borderId="11" xfId="0" applyFont="1" applyFill="1" applyBorder="1" applyAlignment="1" applyProtection="1">
      <alignment horizontal="left" vertical="top" wrapText="1"/>
      <protection locked="0"/>
    </xf>
    <xf numFmtId="0" fontId="6" fillId="6" borderId="3" xfId="0" applyFont="1" applyFill="1" applyBorder="1" applyAlignment="1" applyProtection="1">
      <alignment horizontal="left" vertical="top" wrapText="1"/>
      <protection locked="0"/>
    </xf>
    <xf numFmtId="0" fontId="6" fillId="6" borderId="5" xfId="0" applyFont="1" applyFill="1" applyBorder="1" applyAlignment="1" applyProtection="1">
      <alignment horizontal="left" vertical="top" wrapText="1"/>
      <protection locked="0"/>
    </xf>
    <xf numFmtId="0" fontId="6" fillId="6" borderId="7" xfId="0" applyFont="1" applyFill="1" applyBorder="1" applyAlignment="1" applyProtection="1">
      <alignment horizontal="left" vertical="top" wrapText="1"/>
      <protection locked="0"/>
    </xf>
    <xf numFmtId="0" fontId="6" fillId="6" borderId="0" xfId="0" applyFont="1" applyFill="1" applyBorder="1" applyAlignment="1" applyProtection="1">
      <alignment horizontal="left" vertical="top" wrapText="1"/>
      <protection locked="0"/>
    </xf>
    <xf numFmtId="0" fontId="6" fillId="6" borderId="2" xfId="0" applyFont="1" applyFill="1" applyBorder="1" applyAlignment="1" applyProtection="1">
      <alignment horizontal="left" vertical="top" wrapText="1"/>
      <protection locked="0"/>
    </xf>
    <xf numFmtId="0" fontId="6" fillId="6" borderId="9" xfId="0" applyFont="1" applyFill="1" applyBorder="1" applyAlignment="1" applyProtection="1">
      <alignment horizontal="left" vertical="top" wrapText="1"/>
      <protection locked="0"/>
    </xf>
    <xf numFmtId="0" fontId="6" fillId="6" borderId="4" xfId="0" applyFont="1" applyFill="1" applyBorder="1" applyAlignment="1" applyProtection="1">
      <alignment horizontal="left" vertical="top" wrapText="1"/>
      <protection locked="0"/>
    </xf>
    <xf numFmtId="0" fontId="6" fillId="6" borderId="19" xfId="0" applyFont="1" applyFill="1" applyBorder="1" applyAlignment="1" applyProtection="1">
      <alignment horizontal="left" vertical="top" wrapText="1"/>
      <protection locked="0"/>
    </xf>
    <xf numFmtId="0" fontId="6" fillId="5" borderId="11" xfId="0" applyFont="1" applyFill="1" applyBorder="1" applyAlignment="1">
      <alignment horizontal="left"/>
    </xf>
    <xf numFmtId="0" fontId="0" fillId="5" borderId="3" xfId="0" applyFill="1" applyBorder="1" applyAlignment="1">
      <alignment horizontal="left"/>
    </xf>
    <xf numFmtId="0" fontId="0" fillId="5" borderId="12" xfId="0" applyFill="1" applyBorder="1" applyAlignment="1">
      <alignment horizontal="left"/>
    </xf>
    <xf numFmtId="0" fontId="19" fillId="6" borderId="23" xfId="4" applyFont="1" applyFill="1" applyBorder="1" applyAlignment="1" applyProtection="1">
      <alignment horizontal="left" vertical="top" wrapText="1"/>
      <protection locked="0"/>
    </xf>
    <xf numFmtId="0" fontId="19" fillId="6" borderId="24" xfId="4" applyFont="1" applyFill="1" applyBorder="1" applyAlignment="1" applyProtection="1">
      <alignment horizontal="left" vertical="top" wrapText="1"/>
      <protection locked="0"/>
    </xf>
    <xf numFmtId="0" fontId="2" fillId="8" borderId="0" xfId="0" applyFont="1" applyFill="1" applyAlignment="1">
      <alignment vertical="top" wrapText="1"/>
    </xf>
    <xf numFmtId="0" fontId="0" fillId="8" borderId="0" xfId="0" applyFill="1" applyAlignment="1">
      <alignment vertical="top" wrapText="1"/>
    </xf>
    <xf numFmtId="0" fontId="6" fillId="6" borderId="28" xfId="4" applyFont="1" applyFill="1" applyBorder="1" applyAlignment="1" applyProtection="1">
      <alignment horizontal="left" vertical="top"/>
      <protection locked="0"/>
    </xf>
    <xf numFmtId="0" fontId="6" fillId="6" borderId="23" xfId="4" applyFont="1" applyFill="1" applyBorder="1" applyAlignment="1" applyProtection="1">
      <alignment horizontal="left" vertical="top"/>
      <protection locked="0"/>
    </xf>
    <xf numFmtId="0" fontId="6" fillId="6" borderId="24" xfId="4" applyFont="1" applyFill="1" applyBorder="1" applyAlignment="1" applyProtection="1">
      <alignment horizontal="left" vertical="top"/>
      <protection locked="0"/>
    </xf>
    <xf numFmtId="49" fontId="2" fillId="6" borderId="28" xfId="0" applyNumberFormat="1" applyFont="1" applyFill="1" applyBorder="1" applyAlignment="1" applyProtection="1">
      <alignment horizontal="left" vertical="top" wrapText="1"/>
      <protection locked="0"/>
    </xf>
    <xf numFmtId="49" fontId="2" fillId="6" borderId="23" xfId="0" applyNumberFormat="1" applyFont="1" applyFill="1" applyBorder="1" applyAlignment="1" applyProtection="1">
      <alignment horizontal="left" vertical="top" wrapText="1"/>
      <protection locked="0"/>
    </xf>
    <xf numFmtId="49" fontId="2" fillId="6" borderId="24" xfId="0" applyNumberFormat="1" applyFont="1" applyFill="1" applyBorder="1" applyAlignment="1" applyProtection="1">
      <alignment horizontal="left" vertical="top" wrapText="1"/>
      <protection locked="0"/>
    </xf>
    <xf numFmtId="3" fontId="2" fillId="6" borderId="22" xfId="0" applyNumberFormat="1" applyFont="1" applyFill="1" applyBorder="1" applyAlignment="1" applyProtection="1">
      <alignment horizontal="left" vertical="top" wrapText="1"/>
      <protection locked="0"/>
    </xf>
    <xf numFmtId="3" fontId="2" fillId="6" borderId="23" xfId="0" applyNumberFormat="1" applyFont="1" applyFill="1" applyBorder="1" applyAlignment="1" applyProtection="1">
      <alignment horizontal="left" vertical="top" wrapText="1"/>
      <protection locked="0"/>
    </xf>
    <xf numFmtId="3" fontId="2" fillId="6" borderId="24" xfId="0" applyNumberFormat="1" applyFont="1" applyFill="1" applyBorder="1" applyAlignment="1" applyProtection="1">
      <alignment horizontal="left" vertical="top" wrapText="1"/>
      <protection locked="0"/>
    </xf>
    <xf numFmtId="0" fontId="2" fillId="8" borderId="0" xfId="0" applyFont="1" applyFill="1" applyBorder="1" applyAlignment="1">
      <alignment horizontal="left" wrapText="1"/>
    </xf>
    <xf numFmtId="0" fontId="0" fillId="6" borderId="22" xfId="0" applyFill="1"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6" fillId="6" borderId="22" xfId="0" applyFont="1" applyFill="1" applyBorder="1" applyAlignment="1" applyProtection="1">
      <alignment horizontal="left" vertical="top" wrapText="1"/>
      <protection locked="0"/>
    </xf>
    <xf numFmtId="0" fontId="2" fillId="0" borderId="0" xfId="0" applyFont="1" applyFill="1" applyAlignment="1">
      <alignment horizontal="left" vertical="top" wrapText="1"/>
    </xf>
    <xf numFmtId="14" fontId="6" fillId="6" borderId="22" xfId="0" applyNumberFormat="1" applyFont="1" applyFill="1" applyBorder="1" applyAlignment="1" applyProtection="1">
      <alignment horizontal="left" vertical="top" wrapText="1"/>
      <protection locked="0"/>
    </xf>
    <xf numFmtId="0" fontId="6" fillId="6" borderId="23" xfId="0" applyFont="1" applyFill="1" applyBorder="1" applyAlignment="1" applyProtection="1">
      <alignment horizontal="left" vertical="top" wrapText="1"/>
      <protection locked="0"/>
    </xf>
    <xf numFmtId="0" fontId="6" fillId="6" borderId="24" xfId="0" applyFont="1" applyFill="1" applyBorder="1" applyAlignment="1" applyProtection="1">
      <alignment horizontal="left" vertical="top" wrapText="1"/>
      <protection locked="0"/>
    </xf>
    <xf numFmtId="0" fontId="3" fillId="5" borderId="7" xfId="0" applyFont="1" applyFill="1" applyBorder="1" applyAlignment="1">
      <alignment horizontal="left"/>
    </xf>
    <xf numFmtId="0" fontId="3" fillId="5" borderId="0" xfId="0" applyFont="1" applyFill="1" applyBorder="1" applyAlignment="1">
      <alignment horizontal="left"/>
    </xf>
    <xf numFmtId="0" fontId="3" fillId="5" borderId="8" xfId="0" applyFont="1" applyFill="1" applyBorder="1" applyAlignment="1">
      <alignment horizontal="left"/>
    </xf>
    <xf numFmtId="0" fontId="5" fillId="6" borderId="20" xfId="0" applyFont="1" applyFill="1" applyBorder="1" applyAlignment="1" applyProtection="1">
      <alignment horizontal="left" vertical="top" wrapText="1"/>
      <protection locked="0"/>
    </xf>
    <xf numFmtId="0" fontId="5" fillId="6" borderId="3" xfId="0" applyFont="1" applyFill="1" applyBorder="1" applyAlignment="1" applyProtection="1">
      <alignment horizontal="left" vertical="top" wrapText="1"/>
      <protection locked="0"/>
    </xf>
    <xf numFmtId="0" fontId="5" fillId="6" borderId="5" xfId="0" applyFont="1" applyFill="1" applyBorder="1" applyAlignment="1" applyProtection="1">
      <alignment horizontal="left" vertical="top" wrapText="1"/>
      <protection locked="0"/>
    </xf>
    <xf numFmtId="0" fontId="5" fillId="6" borderId="18" xfId="0" applyFont="1" applyFill="1" applyBorder="1" applyAlignment="1" applyProtection="1">
      <alignment horizontal="left" vertical="top" wrapText="1"/>
      <protection locked="0"/>
    </xf>
    <xf numFmtId="0" fontId="5" fillId="6" borderId="4" xfId="0" applyFont="1" applyFill="1" applyBorder="1" applyAlignment="1" applyProtection="1">
      <alignment horizontal="left" vertical="top" wrapText="1"/>
      <protection locked="0"/>
    </xf>
    <xf numFmtId="0" fontId="5" fillId="6" borderId="19" xfId="0" applyFont="1" applyFill="1" applyBorder="1" applyAlignment="1" applyProtection="1">
      <alignment horizontal="left" vertical="top" wrapText="1"/>
      <protection locked="0"/>
    </xf>
    <xf numFmtId="0" fontId="5" fillId="6" borderId="22" xfId="0" applyFont="1" applyFill="1" applyBorder="1" applyAlignment="1" applyProtection="1">
      <alignment horizontal="left" vertical="top" wrapText="1"/>
      <protection locked="0"/>
    </xf>
    <xf numFmtId="0" fontId="5" fillId="6" borderId="23" xfId="0" applyFont="1" applyFill="1" applyBorder="1" applyAlignment="1" applyProtection="1">
      <alignment horizontal="left" vertical="top" wrapText="1"/>
      <protection locked="0"/>
    </xf>
    <xf numFmtId="0" fontId="5" fillId="6" borderId="24" xfId="0" applyFont="1" applyFill="1" applyBorder="1" applyAlignment="1" applyProtection="1">
      <alignment horizontal="left" vertical="top" wrapText="1"/>
      <protection locked="0"/>
    </xf>
    <xf numFmtId="0" fontId="2" fillId="6" borderId="0" xfId="0" applyFont="1" applyFill="1" applyBorder="1" applyAlignment="1" applyProtection="1">
      <alignment horizontal="left" vertical="top" wrapText="1"/>
      <protection locked="0"/>
    </xf>
    <xf numFmtId="0" fontId="0" fillId="6" borderId="7" xfId="0" applyFill="1"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3" fillId="5" borderId="21" xfId="0" applyFont="1" applyFill="1" applyBorder="1" applyAlignment="1">
      <alignment horizontal="center" wrapText="1"/>
    </xf>
    <xf numFmtId="0" fontId="3" fillId="5" borderId="20" xfId="0" applyFont="1" applyFill="1" applyBorder="1" applyAlignment="1">
      <alignment horizontal="center" wrapText="1"/>
    </xf>
    <xf numFmtId="0" fontId="3" fillId="5" borderId="3" xfId="0" applyFont="1" applyFill="1" applyBorder="1" applyAlignment="1">
      <alignment horizontal="center" wrapText="1"/>
    </xf>
    <xf numFmtId="0" fontId="3" fillId="5" borderId="5" xfId="0" applyFont="1" applyFill="1" applyBorder="1" applyAlignment="1">
      <alignment horizontal="center" wrapText="1"/>
    </xf>
    <xf numFmtId="0" fontId="0" fillId="0" borderId="21" xfId="0" applyBorder="1" applyAlignment="1" applyProtection="1">
      <alignment horizontal="left" vertical="top" wrapText="1"/>
      <protection locked="0"/>
    </xf>
    <xf numFmtId="0" fontId="3" fillId="5" borderId="1" xfId="0" applyFont="1" applyFill="1" applyBorder="1" applyAlignment="1">
      <alignment horizontal="center"/>
    </xf>
    <xf numFmtId="0" fontId="3" fillId="5" borderId="0" xfId="0" applyFont="1" applyFill="1" applyBorder="1" applyAlignment="1">
      <alignment horizontal="center"/>
    </xf>
    <xf numFmtId="0" fontId="3" fillId="5" borderId="2" xfId="0" applyFont="1" applyFill="1" applyBorder="1" applyAlignment="1">
      <alignment horizontal="center"/>
    </xf>
    <xf numFmtId="0" fontId="0" fillId="0" borderId="21" xfId="0" applyFill="1" applyBorder="1" applyAlignment="1" applyProtection="1">
      <alignment horizontal="left" vertical="top" wrapText="1"/>
      <protection locked="0"/>
    </xf>
    <xf numFmtId="0" fontId="2" fillId="0" borderId="0" xfId="0" applyFont="1" applyFill="1" applyAlignment="1">
      <alignment wrapText="1"/>
    </xf>
    <xf numFmtId="0" fontId="2" fillId="5" borderId="0" xfId="0" applyFont="1" applyFill="1" applyBorder="1" applyAlignment="1">
      <alignment horizontal="left" vertical="top" wrapText="1"/>
    </xf>
    <xf numFmtId="0" fontId="2" fillId="5" borderId="4" xfId="0" applyFont="1" applyFill="1" applyBorder="1" applyAlignment="1">
      <alignment horizontal="left" vertical="top" wrapText="1"/>
    </xf>
    <xf numFmtId="0" fontId="3" fillId="5" borderId="0" xfId="0" applyFont="1" applyFill="1" applyBorder="1" applyAlignment="1">
      <alignment horizontal="center" wrapText="1"/>
    </xf>
    <xf numFmtId="0" fontId="3" fillId="5" borderId="2" xfId="0" applyFont="1" applyFill="1" applyBorder="1" applyAlignment="1">
      <alignment horizontal="center" wrapText="1"/>
    </xf>
    <xf numFmtId="0" fontId="2" fillId="5" borderId="1" xfId="0" applyFont="1" applyFill="1" applyBorder="1" applyAlignment="1">
      <alignment horizontal="left" vertical="top" wrapText="1"/>
    </xf>
    <xf numFmtId="0" fontId="0" fillId="5" borderId="0" xfId="0" applyFill="1" applyBorder="1" applyAlignment="1">
      <alignment horizontal="left" vertical="top" wrapText="1"/>
    </xf>
    <xf numFmtId="0" fontId="14" fillId="9" borderId="0" xfId="4" applyFill="1" applyBorder="1" applyAlignment="1">
      <alignment horizontal="center"/>
    </xf>
    <xf numFmtId="0" fontId="6" fillId="6" borderId="21" xfId="0" applyFont="1" applyFill="1" applyBorder="1" applyProtection="1">
      <protection locked="0"/>
    </xf>
    <xf numFmtId="0" fontId="0" fillId="6" borderId="20" xfId="0" applyFill="1" applyBorder="1" applyAlignment="1" applyProtection="1">
      <alignment horizontal="left" vertical="top" wrapText="1"/>
      <protection locked="0"/>
    </xf>
    <xf numFmtId="0" fontId="0" fillId="6" borderId="3" xfId="0" applyFill="1" applyBorder="1" applyAlignment="1" applyProtection="1">
      <alignment horizontal="left" vertical="top" wrapText="1"/>
      <protection locked="0"/>
    </xf>
    <xf numFmtId="0" fontId="0" fillId="6" borderId="5" xfId="0" applyFill="1" applyBorder="1" applyAlignment="1" applyProtection="1">
      <alignment horizontal="left" vertical="top" wrapText="1"/>
      <protection locked="0"/>
    </xf>
    <xf numFmtId="0" fontId="0" fillId="6" borderId="1" xfId="0" applyFill="1" applyBorder="1" applyAlignment="1" applyProtection="1">
      <alignment horizontal="left" vertical="top" wrapText="1"/>
      <protection locked="0"/>
    </xf>
    <xf numFmtId="0" fontId="0" fillId="6" borderId="0" xfId="0" applyFill="1" applyBorder="1" applyAlignment="1" applyProtection="1">
      <alignment horizontal="left" vertical="top" wrapText="1"/>
      <protection locked="0"/>
    </xf>
    <xf numFmtId="0" fontId="0" fillId="6" borderId="2" xfId="0" applyFill="1" applyBorder="1" applyAlignment="1" applyProtection="1">
      <alignment horizontal="left" vertical="top" wrapText="1"/>
      <protection locked="0"/>
    </xf>
    <xf numFmtId="0" fontId="0" fillId="6" borderId="18" xfId="0" applyFill="1" applyBorder="1" applyAlignment="1" applyProtection="1">
      <alignment horizontal="left" vertical="top" wrapText="1"/>
      <protection locked="0"/>
    </xf>
    <xf numFmtId="0" fontId="0" fillId="6" borderId="4" xfId="0" applyFill="1" applyBorder="1" applyAlignment="1" applyProtection="1">
      <alignment horizontal="left" vertical="top" wrapText="1"/>
      <protection locked="0"/>
    </xf>
    <xf numFmtId="0" fontId="0" fillId="6" borderId="19" xfId="0" applyFill="1" applyBorder="1" applyAlignment="1" applyProtection="1">
      <alignment horizontal="left" vertical="top" wrapText="1"/>
      <protection locked="0"/>
    </xf>
    <xf numFmtId="0" fontId="6" fillId="6" borderId="22" xfId="0" applyFont="1" applyFill="1" applyBorder="1" applyAlignment="1" applyProtection="1">
      <alignment horizontal="center" vertical="top" wrapText="1"/>
      <protection locked="0"/>
    </xf>
    <xf numFmtId="0" fontId="6" fillId="6" borderId="23" xfId="0" applyFont="1" applyFill="1" applyBorder="1" applyAlignment="1" applyProtection="1">
      <alignment horizontal="center" vertical="top" wrapText="1"/>
      <protection locked="0"/>
    </xf>
    <xf numFmtId="0" fontId="6" fillId="6" borderId="24" xfId="0" applyFont="1" applyFill="1" applyBorder="1" applyAlignment="1" applyProtection="1">
      <alignment horizontal="center" vertical="top" wrapText="1"/>
      <protection locked="0"/>
    </xf>
    <xf numFmtId="0" fontId="6" fillId="6" borderId="18" xfId="0" applyFont="1" applyFill="1" applyBorder="1" applyAlignment="1" applyProtection="1">
      <alignment horizontal="center" vertical="top" wrapText="1"/>
      <protection locked="0"/>
    </xf>
    <xf numFmtId="0" fontId="6" fillId="6" borderId="4" xfId="0" applyFont="1" applyFill="1" applyBorder="1" applyAlignment="1" applyProtection="1">
      <alignment horizontal="center" vertical="top" wrapText="1"/>
      <protection locked="0"/>
    </xf>
    <xf numFmtId="0" fontId="6" fillId="6" borderId="19" xfId="0" applyFont="1" applyFill="1" applyBorder="1" applyAlignment="1" applyProtection="1">
      <alignment horizontal="center" vertical="top" wrapText="1"/>
      <protection locked="0"/>
    </xf>
    <xf numFmtId="0" fontId="2" fillId="0" borderId="21" xfId="0" applyFont="1" applyBorder="1" applyAlignment="1">
      <alignment horizontal="left" vertical="top" wrapText="1"/>
    </xf>
    <xf numFmtId="0" fontId="0" fillId="0" borderId="20" xfId="0" applyBorder="1" applyAlignment="1" applyProtection="1">
      <alignment horizontal="left" vertical="top"/>
      <protection locked="0"/>
    </xf>
    <xf numFmtId="0" fontId="0" fillId="0" borderId="3" xfId="0" applyBorder="1" applyAlignment="1" applyProtection="1">
      <alignment horizontal="left" vertical="top"/>
      <protection locked="0"/>
    </xf>
    <xf numFmtId="0" fontId="0" fillId="0" borderId="5" xfId="0" applyBorder="1" applyAlignment="1" applyProtection="1">
      <alignment horizontal="left" vertical="top"/>
      <protection locked="0"/>
    </xf>
    <xf numFmtId="0" fontId="0" fillId="0" borderId="1"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0" borderId="18" xfId="0" applyBorder="1" applyAlignment="1" applyProtection="1">
      <alignment horizontal="left" vertical="top"/>
      <protection locked="0"/>
    </xf>
    <xf numFmtId="0" fontId="0" fillId="0" borderId="4" xfId="0" applyBorder="1" applyAlignment="1" applyProtection="1">
      <alignment horizontal="left" vertical="top"/>
      <protection locked="0"/>
    </xf>
    <xf numFmtId="0" fontId="0" fillId="0" borderId="19" xfId="0" applyBorder="1" applyAlignment="1" applyProtection="1">
      <alignment horizontal="left" vertical="top"/>
      <protection locked="0"/>
    </xf>
    <xf numFmtId="0" fontId="6" fillId="0" borderId="22" xfId="0" applyFont="1" applyBorder="1" applyAlignment="1" applyProtection="1">
      <alignment horizontal="left" wrapText="1"/>
      <protection locked="0"/>
    </xf>
    <xf numFmtId="0" fontId="6" fillId="0" borderId="23" xfId="0" applyFont="1" applyBorder="1" applyAlignment="1" applyProtection="1">
      <alignment horizontal="left" wrapText="1"/>
      <protection locked="0"/>
    </xf>
    <xf numFmtId="0" fontId="6" fillId="0" borderId="24" xfId="0" applyFont="1" applyBorder="1" applyAlignment="1" applyProtection="1">
      <alignment horizontal="left" wrapText="1"/>
      <protection locked="0"/>
    </xf>
    <xf numFmtId="0" fontId="15" fillId="10" borderId="22" xfId="2" applyNumberFormat="1" applyFont="1" applyFill="1" applyBorder="1" applyAlignment="1" applyProtection="1">
      <alignment horizontal="left" vertical="top"/>
    </xf>
    <xf numFmtId="0" fontId="15" fillId="10" borderId="23" xfId="2" applyNumberFormat="1" applyFont="1" applyFill="1" applyBorder="1" applyAlignment="1" applyProtection="1">
      <alignment horizontal="left" vertical="top"/>
    </xf>
    <xf numFmtId="0" fontId="14" fillId="9" borderId="22" xfId="4" applyFill="1" applyBorder="1" applyAlignment="1" applyProtection="1">
      <alignment horizontal="center"/>
    </xf>
    <xf numFmtId="0" fontId="14" fillId="9" borderId="23" xfId="4" applyFill="1" applyBorder="1" applyAlignment="1" applyProtection="1">
      <alignment horizontal="center"/>
    </xf>
    <xf numFmtId="0" fontId="14" fillId="9" borderId="24" xfId="4" applyFill="1" applyBorder="1" applyAlignment="1" applyProtection="1">
      <alignment horizontal="center"/>
    </xf>
    <xf numFmtId="49" fontId="15" fillId="10" borderId="22" xfId="1" applyNumberFormat="1" applyFont="1" applyFill="1" applyBorder="1" applyAlignment="1" applyProtection="1">
      <alignment horizontal="left" vertical="top"/>
    </xf>
    <xf numFmtId="49" fontId="15" fillId="10" borderId="23" xfId="1" applyNumberFormat="1" applyFont="1" applyFill="1" applyBorder="1" applyAlignment="1" applyProtection="1">
      <alignment horizontal="left" vertical="top"/>
    </xf>
    <xf numFmtId="49" fontId="15" fillId="10" borderId="24" xfId="1" applyNumberFormat="1" applyFont="1" applyFill="1" applyBorder="1" applyAlignment="1" applyProtection="1">
      <alignment horizontal="left" vertical="top"/>
    </xf>
    <xf numFmtId="0" fontId="2" fillId="0" borderId="21" xfId="0" applyFont="1" applyBorder="1" applyAlignment="1" applyProtection="1">
      <alignment horizontal="left" vertical="top" wrapText="1"/>
    </xf>
    <xf numFmtId="0" fontId="2" fillId="0" borderId="22" xfId="0" applyFont="1" applyBorder="1" applyAlignment="1">
      <alignment horizontal="left" vertical="top" wrapText="1"/>
    </xf>
    <xf numFmtId="0" fontId="2" fillId="0" borderId="23" xfId="0" applyFont="1" applyBorder="1" applyAlignment="1">
      <alignment horizontal="left" vertical="top" wrapText="1"/>
    </xf>
    <xf numFmtId="0" fontId="2" fillId="0" borderId="24" xfId="0" applyFont="1" applyBorder="1" applyAlignment="1">
      <alignment horizontal="left" vertical="top" wrapText="1"/>
    </xf>
    <xf numFmtId="0" fontId="0" fillId="0" borderId="20"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10" borderId="21" xfId="0" applyFont="1" applyFill="1" applyBorder="1" applyAlignment="1" applyProtection="1">
      <alignment horizontal="left"/>
      <protection hidden="1"/>
    </xf>
    <xf numFmtId="0" fontId="15" fillId="10" borderId="22" xfId="0" applyFont="1" applyFill="1" applyBorder="1" applyAlignment="1" applyProtection="1">
      <alignment horizontal="left"/>
      <protection hidden="1"/>
    </xf>
    <xf numFmtId="0" fontId="15" fillId="10" borderId="23" xfId="0" applyFont="1" applyFill="1" applyBorder="1" applyAlignment="1" applyProtection="1">
      <alignment horizontal="left"/>
      <protection hidden="1"/>
    </xf>
    <xf numFmtId="0" fontId="15" fillId="10" borderId="24" xfId="0" applyFont="1" applyFill="1" applyBorder="1" applyAlignment="1" applyProtection="1">
      <alignment horizontal="left"/>
      <protection hidden="1"/>
    </xf>
    <xf numFmtId="0" fontId="6" fillId="0" borderId="26" xfId="0" applyFont="1" applyBorder="1" applyAlignment="1" applyProtection="1">
      <alignment horizontal="left" vertical="top" wrapText="1"/>
      <protection locked="0"/>
    </xf>
    <xf numFmtId="0" fontId="6" fillId="0" borderId="27" xfId="0" applyFont="1" applyBorder="1" applyAlignment="1" applyProtection="1">
      <alignment horizontal="left" vertical="top" wrapText="1"/>
      <protection locked="0"/>
    </xf>
    <xf numFmtId="0" fontId="6" fillId="0" borderId="25" xfId="0" applyFont="1" applyBorder="1" applyAlignment="1" applyProtection="1">
      <alignment horizontal="left" vertical="top" wrapText="1"/>
      <protection locked="0"/>
    </xf>
    <xf numFmtId="0" fontId="6" fillId="6" borderId="0" xfId="0" applyFont="1" applyFill="1" applyBorder="1" applyAlignment="1">
      <alignment horizontal="right"/>
    </xf>
    <xf numFmtId="0" fontId="0" fillId="6" borderId="0" xfId="0" applyFill="1" applyBorder="1" applyAlignment="1">
      <alignment horizontal="right"/>
    </xf>
    <xf numFmtId="0" fontId="14" fillId="9" borderId="22" xfId="4" applyFill="1" applyBorder="1" applyAlignment="1">
      <alignment horizontal="center"/>
    </xf>
    <xf numFmtId="0" fontId="14" fillId="9" borderId="23" xfId="4" applyFill="1" applyBorder="1" applyAlignment="1">
      <alignment horizontal="center"/>
    </xf>
    <xf numFmtId="0" fontId="14" fillId="9" borderId="24" xfId="4" applyFill="1" applyBorder="1" applyAlignment="1">
      <alignment horizontal="center"/>
    </xf>
    <xf numFmtId="0" fontId="6" fillId="5" borderId="1" xfId="0" applyFont="1" applyFill="1" applyBorder="1" applyAlignment="1">
      <alignment horizontal="left" wrapText="1"/>
    </xf>
    <xf numFmtId="0" fontId="6" fillId="5" borderId="0" xfId="0" applyFont="1" applyFill="1" applyBorder="1" applyAlignment="1">
      <alignment horizontal="left" wrapText="1"/>
    </xf>
    <xf numFmtId="0" fontId="6" fillId="5" borderId="2" xfId="0" applyFont="1" applyFill="1" applyBorder="1" applyAlignment="1">
      <alignment horizontal="left" wrapText="1"/>
    </xf>
    <xf numFmtId="0" fontId="10" fillId="6" borderId="22" xfId="5" applyFill="1" applyBorder="1" applyAlignment="1" applyProtection="1">
      <alignment horizontal="left" vertical="top" wrapText="1"/>
      <protection locked="0"/>
    </xf>
    <xf numFmtId="0" fontId="10" fillId="6" borderId="23" xfId="5" applyFill="1" applyBorder="1" applyAlignment="1" applyProtection="1">
      <alignment horizontal="left" vertical="top" wrapText="1"/>
      <protection locked="0"/>
    </xf>
    <xf numFmtId="0" fontId="10" fillId="6" borderId="24" xfId="5" applyFill="1" applyBorder="1" applyAlignment="1" applyProtection="1">
      <alignment horizontal="left" vertical="top" wrapText="1"/>
      <protection locked="0"/>
    </xf>
    <xf numFmtId="14" fontId="0" fillId="6" borderId="22" xfId="0" applyNumberFormat="1" applyFill="1" applyBorder="1" applyAlignment="1" applyProtection="1">
      <alignment vertical="top" wrapText="1"/>
      <protection locked="0"/>
    </xf>
    <xf numFmtId="14" fontId="0" fillId="6" borderId="24" xfId="0" applyNumberFormat="1" applyFill="1" applyBorder="1" applyAlignment="1" applyProtection="1">
      <alignment vertical="top" wrapText="1"/>
      <protection locked="0"/>
    </xf>
    <xf numFmtId="0" fontId="0" fillId="5" borderId="0" xfId="0" applyFill="1" applyBorder="1" applyAlignment="1">
      <alignment horizontal="left" wrapText="1"/>
    </xf>
    <xf numFmtId="0" fontId="0" fillId="5" borderId="2" xfId="0" applyFill="1" applyBorder="1" applyAlignment="1">
      <alignment horizontal="left" wrapText="1"/>
    </xf>
  </cellXfs>
  <cellStyles count="9">
    <cellStyle name="60 % - Aksentti3" xfId="1" builtinId="40"/>
    <cellStyle name="Aksentti3" xfId="2" builtinId="37"/>
    <cellStyle name="Huono" xfId="3" builtinId="27"/>
    <cellStyle name="Hyperlink 2" xfId="8"/>
    <cellStyle name="Hyperlinkki" xfId="4" builtinId="8"/>
    <cellStyle name="Normaali" xfId="0" builtinId="0"/>
    <cellStyle name="Normaali 2" xfId="5"/>
    <cellStyle name="Normal 2" xfId="7"/>
    <cellStyle name="Prosenttia" xfId="6"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1" Type="http://schemas.openxmlformats.org/officeDocument/2006/relationships/image" Target="../media/image3.png"/></Relationships>
</file>

<file path=xl/drawings/_rels/drawing16.xml.rels><?xml version="1.0" encoding="UTF-8" standalone="yes"?>
<Relationships xmlns="http://schemas.openxmlformats.org/package/2006/relationships"><Relationship Id="rId1" Type="http://schemas.openxmlformats.org/officeDocument/2006/relationships/image" Target="../media/image3.png"/></Relationships>
</file>

<file path=xl/drawings/_rels/drawing17.xml.rels><?xml version="1.0" encoding="UTF-8" standalone="yes"?>
<Relationships xmlns="http://schemas.openxmlformats.org/package/2006/relationships"><Relationship Id="rId1" Type="http://schemas.openxmlformats.org/officeDocument/2006/relationships/image" Target="../media/image3.png"/></Relationships>
</file>

<file path=xl/drawings/_rels/drawing18.xml.rels><?xml version="1.0" encoding="UTF-8" standalone="yes"?>
<Relationships xmlns="http://schemas.openxmlformats.org/package/2006/relationships"><Relationship Id="rId1" Type="http://schemas.openxmlformats.org/officeDocument/2006/relationships/image" Target="../media/image3.png"/></Relationships>
</file>

<file path=xl/drawings/_rels/drawing19.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3.png"/></Relationships>
</file>

<file path=xl/drawings/_rels/drawing2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3.xml.rels><?xml version="1.0" encoding="UTF-8" standalone="yes"?>
<Relationships xmlns="http://schemas.openxmlformats.org/package/2006/relationships"><Relationship Id="rId1" Type="http://schemas.openxmlformats.org/officeDocument/2006/relationships/image" Target="../media/image3.png"/></Relationships>
</file>

<file path=xl/drawings/_rels/drawing24.xml.rels><?xml version="1.0" encoding="UTF-8" standalone="yes"?>
<Relationships xmlns="http://schemas.openxmlformats.org/package/2006/relationships"><Relationship Id="rId1" Type="http://schemas.openxmlformats.org/officeDocument/2006/relationships/image" Target="../media/image3.png"/></Relationships>
</file>

<file path=xl/drawings/_rels/drawing25.xml.rels><?xml version="1.0" encoding="UTF-8" standalone="yes"?>
<Relationships xmlns="http://schemas.openxmlformats.org/package/2006/relationships"><Relationship Id="rId1" Type="http://schemas.openxmlformats.org/officeDocument/2006/relationships/image" Target="../media/image3.png"/></Relationships>
</file>

<file path=xl/drawings/_rels/drawing2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97570</xdr:colOff>
      <xdr:row>1</xdr:row>
      <xdr:rowOff>28575</xdr:rowOff>
    </xdr:from>
    <xdr:ext cx="2121755" cy="902515"/>
    <xdr:pic>
      <xdr:nvPicPr>
        <xdr:cNvPr id="2" name="Kuva 13">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7570" y="190500"/>
          <a:ext cx="2121755" cy="902515"/>
        </a:xfrm>
        <a:prstGeom prst="rect">
          <a:avLst/>
        </a:prstGeom>
        <a:noFill/>
        <a:ln w="9525">
          <a:solidFill>
            <a:srgbClr val="4F81BD"/>
          </a:solidFill>
          <a:miter lim="800000"/>
          <a:headEnd/>
          <a:tailEnd/>
        </a:ln>
        <a:extLst>
          <a:ext uri="{909E8E84-426E-40DD-AFC4-6F175D3DCCD1}">
            <a14:hiddenFill xmlns:a14="http://schemas.microsoft.com/office/drawing/2010/main">
              <a:solidFill>
                <a:srgbClr val="FFFFFF"/>
              </a:solidFill>
            </a14:hiddenFill>
          </a:ext>
        </a:extLst>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323850</xdr:colOff>
      <xdr:row>3</xdr:row>
      <xdr:rowOff>114300</xdr:rowOff>
    </xdr:to>
    <xdr:pic>
      <xdr:nvPicPr>
        <xdr:cNvPr id="18482" name="Kuva 2">
          <a:extLst>
            <a:ext uri="{FF2B5EF4-FFF2-40B4-BE49-F238E27FC236}">
              <a16:creationId xmlns:a16="http://schemas.microsoft.com/office/drawing/2014/main" id="{00000000-0008-0000-0900-0000324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0"/>
          <a:ext cx="16192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323850</xdr:colOff>
      <xdr:row>3</xdr:row>
      <xdr:rowOff>114300</xdr:rowOff>
    </xdr:to>
    <xdr:pic>
      <xdr:nvPicPr>
        <xdr:cNvPr id="2" name="Kuva 2">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0"/>
          <a:ext cx="16192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323850</xdr:colOff>
      <xdr:row>3</xdr:row>
      <xdr:rowOff>114300</xdr:rowOff>
    </xdr:to>
    <xdr:pic>
      <xdr:nvPicPr>
        <xdr:cNvPr id="2" name="Kuva 2">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0"/>
          <a:ext cx="16192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323850</xdr:colOff>
      <xdr:row>3</xdr:row>
      <xdr:rowOff>114300</xdr:rowOff>
    </xdr:to>
    <xdr:pic>
      <xdr:nvPicPr>
        <xdr:cNvPr id="2" name="Kuva 2">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0"/>
          <a:ext cx="16192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323850</xdr:colOff>
      <xdr:row>3</xdr:row>
      <xdr:rowOff>114300</xdr:rowOff>
    </xdr:to>
    <xdr:pic>
      <xdr:nvPicPr>
        <xdr:cNvPr id="2" name="Kuva 2">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0"/>
          <a:ext cx="16192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323850</xdr:colOff>
      <xdr:row>3</xdr:row>
      <xdr:rowOff>114300</xdr:rowOff>
    </xdr:to>
    <xdr:pic>
      <xdr:nvPicPr>
        <xdr:cNvPr id="2" name="Kuva 2">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0"/>
          <a:ext cx="16192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323850</xdr:colOff>
      <xdr:row>3</xdr:row>
      <xdr:rowOff>114300</xdr:rowOff>
    </xdr:to>
    <xdr:pic>
      <xdr:nvPicPr>
        <xdr:cNvPr id="2" name="Kuva 2">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0"/>
          <a:ext cx="16192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323850</xdr:colOff>
      <xdr:row>3</xdr:row>
      <xdr:rowOff>114300</xdr:rowOff>
    </xdr:to>
    <xdr:pic>
      <xdr:nvPicPr>
        <xdr:cNvPr id="2" name="Kuva 2">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0"/>
          <a:ext cx="16192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323850</xdr:colOff>
      <xdr:row>3</xdr:row>
      <xdr:rowOff>114300</xdr:rowOff>
    </xdr:to>
    <xdr:pic>
      <xdr:nvPicPr>
        <xdr:cNvPr id="2" name="Kuva 2">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0"/>
          <a:ext cx="16192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323850</xdr:colOff>
      <xdr:row>3</xdr:row>
      <xdr:rowOff>114300</xdr:rowOff>
    </xdr:to>
    <xdr:pic>
      <xdr:nvPicPr>
        <xdr:cNvPr id="2" name="Kuva 2">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0"/>
          <a:ext cx="16192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133350</xdr:colOff>
          <xdr:row>6</xdr:row>
          <xdr:rowOff>152400</xdr:rowOff>
        </xdr:from>
        <xdr:to>
          <xdr:col>1</xdr:col>
          <xdr:colOff>438150</xdr:colOff>
          <xdr:row>8</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6</xdr:row>
          <xdr:rowOff>152400</xdr:rowOff>
        </xdr:from>
        <xdr:to>
          <xdr:col>8</xdr:col>
          <xdr:colOff>447675</xdr:colOff>
          <xdr:row>8</xdr:row>
          <xdr:rowOff>19050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47625</xdr:colOff>
      <xdr:row>1</xdr:row>
      <xdr:rowOff>38100</xdr:rowOff>
    </xdr:from>
    <xdr:to>
      <xdr:col>3</xdr:col>
      <xdr:colOff>28575</xdr:colOff>
      <xdr:row>3</xdr:row>
      <xdr:rowOff>228600</xdr:rowOff>
    </xdr:to>
    <xdr:pic>
      <xdr:nvPicPr>
        <xdr:cNvPr id="1361" name="Kuva 13">
          <a:extLst>
            <a:ext uri="{FF2B5EF4-FFF2-40B4-BE49-F238E27FC236}">
              <a16:creationId xmlns:a16="http://schemas.microsoft.com/office/drawing/2014/main" id="{00000000-0008-0000-0100-0000510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200025"/>
          <a:ext cx="1600200" cy="571500"/>
        </a:xfrm>
        <a:prstGeom prst="rect">
          <a:avLst/>
        </a:prstGeom>
        <a:noFill/>
        <a:ln w="9525">
          <a:solidFill>
            <a:srgbClr val="4F81BD"/>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409575</xdr:colOff>
          <xdr:row>10</xdr:row>
          <xdr:rowOff>114300</xdr:rowOff>
        </xdr:from>
        <xdr:to>
          <xdr:col>1</xdr:col>
          <xdr:colOff>19050</xdr:colOff>
          <xdr:row>12</xdr:row>
          <xdr:rowOff>9525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10</xdr:row>
          <xdr:rowOff>133350</xdr:rowOff>
        </xdr:from>
        <xdr:to>
          <xdr:col>3</xdr:col>
          <xdr:colOff>561975</xdr:colOff>
          <xdr:row>12</xdr:row>
          <xdr:rowOff>19050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15</xdr:row>
          <xdr:rowOff>123825</xdr:rowOff>
        </xdr:from>
        <xdr:to>
          <xdr:col>1</xdr:col>
          <xdr:colOff>19050</xdr:colOff>
          <xdr:row>17</xdr:row>
          <xdr:rowOff>19050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15</xdr:row>
          <xdr:rowOff>133350</xdr:rowOff>
        </xdr:from>
        <xdr:to>
          <xdr:col>3</xdr:col>
          <xdr:colOff>561975</xdr:colOff>
          <xdr:row>17</xdr:row>
          <xdr:rowOff>19050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95</xdr:row>
          <xdr:rowOff>66675</xdr:rowOff>
        </xdr:from>
        <xdr:to>
          <xdr:col>1</xdr:col>
          <xdr:colOff>19050</xdr:colOff>
          <xdr:row>96</xdr:row>
          <xdr:rowOff>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95</xdr:row>
          <xdr:rowOff>57150</xdr:rowOff>
        </xdr:from>
        <xdr:to>
          <xdr:col>3</xdr:col>
          <xdr:colOff>561975</xdr:colOff>
          <xdr:row>95</xdr:row>
          <xdr:rowOff>276225</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323850</xdr:colOff>
      <xdr:row>3</xdr:row>
      <xdr:rowOff>114300</xdr:rowOff>
    </xdr:to>
    <xdr:pic>
      <xdr:nvPicPr>
        <xdr:cNvPr id="2" name="Kuva 2">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0"/>
          <a:ext cx="16192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323850</xdr:colOff>
      <xdr:row>3</xdr:row>
      <xdr:rowOff>114300</xdr:rowOff>
    </xdr:to>
    <xdr:pic>
      <xdr:nvPicPr>
        <xdr:cNvPr id="2" name="Kuva 2">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0"/>
          <a:ext cx="16192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19050</xdr:colOff>
      <xdr:row>3</xdr:row>
      <xdr:rowOff>114300</xdr:rowOff>
    </xdr:to>
    <xdr:pic>
      <xdr:nvPicPr>
        <xdr:cNvPr id="23602" name="Kuva 2">
          <a:extLst>
            <a:ext uri="{FF2B5EF4-FFF2-40B4-BE49-F238E27FC236}">
              <a16:creationId xmlns:a16="http://schemas.microsoft.com/office/drawing/2014/main" id="{00000000-0008-0000-1500-0000325C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0"/>
          <a:ext cx="16192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476250</xdr:colOff>
      <xdr:row>3</xdr:row>
      <xdr:rowOff>114300</xdr:rowOff>
    </xdr:to>
    <xdr:pic>
      <xdr:nvPicPr>
        <xdr:cNvPr id="24625" name="Kuva 2">
          <a:extLst>
            <a:ext uri="{FF2B5EF4-FFF2-40B4-BE49-F238E27FC236}">
              <a16:creationId xmlns:a16="http://schemas.microsoft.com/office/drawing/2014/main" id="{00000000-0008-0000-1600-0000316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0"/>
          <a:ext cx="16192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19050</xdr:colOff>
      <xdr:row>0</xdr:row>
      <xdr:rowOff>9525</xdr:rowOff>
    </xdr:from>
    <xdr:to>
      <xdr:col>0</xdr:col>
      <xdr:colOff>1638300</xdr:colOff>
      <xdr:row>3</xdr:row>
      <xdr:rowOff>123825</xdr:rowOff>
    </xdr:to>
    <xdr:pic>
      <xdr:nvPicPr>
        <xdr:cNvPr id="25649" name="Kuva 2">
          <a:extLst>
            <a:ext uri="{FF2B5EF4-FFF2-40B4-BE49-F238E27FC236}">
              <a16:creationId xmlns:a16="http://schemas.microsoft.com/office/drawing/2014/main" id="{00000000-0008-0000-1700-0000316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9525"/>
          <a:ext cx="16192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19050</xdr:colOff>
      <xdr:row>0</xdr:row>
      <xdr:rowOff>9525</xdr:rowOff>
    </xdr:from>
    <xdr:to>
      <xdr:col>0</xdr:col>
      <xdr:colOff>1638300</xdr:colOff>
      <xdr:row>3</xdr:row>
      <xdr:rowOff>123825</xdr:rowOff>
    </xdr:to>
    <xdr:pic>
      <xdr:nvPicPr>
        <xdr:cNvPr id="26673" name="Kuva 2">
          <a:extLst>
            <a:ext uri="{FF2B5EF4-FFF2-40B4-BE49-F238E27FC236}">
              <a16:creationId xmlns:a16="http://schemas.microsoft.com/office/drawing/2014/main" id="{00000000-0008-0000-1800-0000316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9525"/>
          <a:ext cx="16192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28575</xdr:colOff>
      <xdr:row>0</xdr:row>
      <xdr:rowOff>19050</xdr:rowOff>
    </xdr:from>
    <xdr:to>
      <xdr:col>2</xdr:col>
      <xdr:colOff>447675</xdr:colOff>
      <xdr:row>3</xdr:row>
      <xdr:rowOff>85725</xdr:rowOff>
    </xdr:to>
    <xdr:pic>
      <xdr:nvPicPr>
        <xdr:cNvPr id="15441" name="Kuva 13">
          <a:extLst>
            <a:ext uri="{FF2B5EF4-FFF2-40B4-BE49-F238E27FC236}">
              <a16:creationId xmlns:a16="http://schemas.microsoft.com/office/drawing/2014/main" id="{00000000-0008-0000-1900-0000513C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19050"/>
          <a:ext cx="1638300" cy="552450"/>
        </a:xfrm>
        <a:prstGeom prst="rect">
          <a:avLst/>
        </a:prstGeom>
        <a:noFill/>
        <a:ln w="9525">
          <a:solidFill>
            <a:srgbClr val="4F81BD"/>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152400</xdr:colOff>
          <xdr:row>13</xdr:row>
          <xdr:rowOff>95250</xdr:rowOff>
        </xdr:from>
        <xdr:to>
          <xdr:col>0</xdr:col>
          <xdr:colOff>457200</xdr:colOff>
          <xdr:row>14</xdr:row>
          <xdr:rowOff>142875</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19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12</xdr:row>
          <xdr:rowOff>0</xdr:rowOff>
        </xdr:from>
        <xdr:to>
          <xdr:col>0</xdr:col>
          <xdr:colOff>447675</xdr:colOff>
          <xdr:row>13</xdr:row>
          <xdr:rowOff>47625</xdr:rowOff>
        </xdr:to>
        <xdr:sp macro="" textlink="">
          <xdr:nvSpPr>
            <xdr:cNvPr id="15371" name="Check Box 11" hidden="1">
              <a:extLst>
                <a:ext uri="{63B3BB69-23CF-44E3-9099-C40C66FF867C}">
                  <a14:compatExt spid="_x0000_s15371"/>
                </a:ext>
                <a:ext uri="{FF2B5EF4-FFF2-40B4-BE49-F238E27FC236}">
                  <a16:creationId xmlns:a16="http://schemas.microsoft.com/office/drawing/2014/main" id="{00000000-0008-0000-1900-00000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16</xdr:row>
          <xdr:rowOff>95250</xdr:rowOff>
        </xdr:from>
        <xdr:to>
          <xdr:col>0</xdr:col>
          <xdr:colOff>457200</xdr:colOff>
          <xdr:row>16</xdr:row>
          <xdr:rowOff>304800</xdr:rowOff>
        </xdr:to>
        <xdr:sp macro="" textlink="">
          <xdr:nvSpPr>
            <xdr:cNvPr id="15375" name="Check Box 15" hidden="1">
              <a:extLst>
                <a:ext uri="{63B3BB69-23CF-44E3-9099-C40C66FF867C}">
                  <a14:compatExt spid="_x0000_s15375"/>
                </a:ext>
                <a:ext uri="{FF2B5EF4-FFF2-40B4-BE49-F238E27FC236}">
                  <a16:creationId xmlns:a16="http://schemas.microsoft.com/office/drawing/2014/main" id="{00000000-0008-0000-1900-00000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409575</xdr:colOff>
          <xdr:row>26</xdr:row>
          <xdr:rowOff>238125</xdr:rowOff>
        </xdr:from>
        <xdr:to>
          <xdr:col>1</xdr:col>
          <xdr:colOff>19050</xdr:colOff>
          <xdr:row>28</xdr:row>
          <xdr:rowOff>28575</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2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26</xdr:row>
          <xdr:rowOff>247650</xdr:rowOff>
        </xdr:from>
        <xdr:to>
          <xdr:col>3</xdr:col>
          <xdr:colOff>561975</xdr:colOff>
          <xdr:row>28</xdr:row>
          <xdr:rowOff>28575</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2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9525</xdr:colOff>
      <xdr:row>1</xdr:row>
      <xdr:rowOff>76200</xdr:rowOff>
    </xdr:from>
    <xdr:to>
      <xdr:col>2</xdr:col>
      <xdr:colOff>314325</xdr:colOff>
      <xdr:row>4</xdr:row>
      <xdr:rowOff>142875</xdr:rowOff>
    </xdr:to>
    <xdr:pic>
      <xdr:nvPicPr>
        <xdr:cNvPr id="4203" name="Kuva 13">
          <a:extLst>
            <a:ext uri="{FF2B5EF4-FFF2-40B4-BE49-F238E27FC236}">
              <a16:creationId xmlns:a16="http://schemas.microsoft.com/office/drawing/2014/main" id="{00000000-0008-0000-0200-00006B1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238125"/>
          <a:ext cx="1600200" cy="552450"/>
        </a:xfrm>
        <a:prstGeom prst="rect">
          <a:avLst/>
        </a:prstGeom>
        <a:noFill/>
        <a:ln w="9525">
          <a:solidFill>
            <a:srgbClr val="4F81BD"/>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xdr:col>
          <xdr:colOff>57150</xdr:colOff>
          <xdr:row>20</xdr:row>
          <xdr:rowOff>257175</xdr:rowOff>
        </xdr:from>
        <xdr:to>
          <xdr:col>1</xdr:col>
          <xdr:colOff>352425</xdr:colOff>
          <xdr:row>22</xdr:row>
          <xdr:rowOff>47625</xdr:rowOff>
        </xdr:to>
        <xdr:sp macro="" textlink="">
          <xdr:nvSpPr>
            <xdr:cNvPr id="4184" name="Check Box 88" hidden="1">
              <a:extLst>
                <a:ext uri="{63B3BB69-23CF-44E3-9099-C40C66FF867C}">
                  <a14:compatExt spid="_x0000_s4184"/>
                </a:ext>
                <a:ext uri="{FF2B5EF4-FFF2-40B4-BE49-F238E27FC236}">
                  <a16:creationId xmlns:a16="http://schemas.microsoft.com/office/drawing/2014/main" id="{00000000-0008-0000-0200-00005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21</xdr:row>
          <xdr:rowOff>0</xdr:rowOff>
        </xdr:from>
        <xdr:to>
          <xdr:col>4</xdr:col>
          <xdr:colOff>542925</xdr:colOff>
          <xdr:row>22</xdr:row>
          <xdr:rowOff>47625</xdr:rowOff>
        </xdr:to>
        <xdr:sp macro="" textlink="">
          <xdr:nvSpPr>
            <xdr:cNvPr id="4185" name="Check Box 89" hidden="1">
              <a:extLst>
                <a:ext uri="{63B3BB69-23CF-44E3-9099-C40C66FF867C}">
                  <a14:compatExt spid="_x0000_s4185"/>
                </a:ext>
                <a:ext uri="{FF2B5EF4-FFF2-40B4-BE49-F238E27FC236}">
                  <a16:creationId xmlns:a16="http://schemas.microsoft.com/office/drawing/2014/main" id="{00000000-0008-0000-0200-00005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304800</xdr:colOff>
      <xdr:row>4</xdr:row>
      <xdr:rowOff>66675</xdr:rowOff>
    </xdr:to>
    <xdr:pic>
      <xdr:nvPicPr>
        <xdr:cNvPr id="2" name="Kuva 13">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1925"/>
          <a:ext cx="1600200" cy="552450"/>
        </a:xfrm>
        <a:prstGeom prst="rect">
          <a:avLst/>
        </a:prstGeom>
        <a:noFill/>
        <a:ln w="9525">
          <a:solidFill>
            <a:srgbClr val="4F81BD"/>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2</xdr:col>
      <xdr:colOff>438150</xdr:colOff>
      <xdr:row>3</xdr:row>
      <xdr:rowOff>66675</xdr:rowOff>
    </xdr:to>
    <xdr:pic>
      <xdr:nvPicPr>
        <xdr:cNvPr id="10326" name="Kuva 13">
          <a:extLst>
            <a:ext uri="{FF2B5EF4-FFF2-40B4-BE49-F238E27FC236}">
              <a16:creationId xmlns:a16="http://schemas.microsoft.com/office/drawing/2014/main" id="{00000000-0008-0000-0400-0000562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61925"/>
          <a:ext cx="1638300" cy="552450"/>
        </a:xfrm>
        <a:prstGeom prst="rect">
          <a:avLst/>
        </a:prstGeom>
        <a:noFill/>
        <a:ln w="9525">
          <a:solidFill>
            <a:srgbClr val="4F81BD"/>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409575</xdr:colOff>
          <xdr:row>15</xdr:row>
          <xdr:rowOff>123825</xdr:rowOff>
        </xdr:from>
        <xdr:to>
          <xdr:col>1</xdr:col>
          <xdr:colOff>19050</xdr:colOff>
          <xdr:row>17</xdr:row>
          <xdr:rowOff>19050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5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15</xdr:row>
          <xdr:rowOff>133350</xdr:rowOff>
        </xdr:from>
        <xdr:to>
          <xdr:col>3</xdr:col>
          <xdr:colOff>561975</xdr:colOff>
          <xdr:row>17</xdr:row>
          <xdr:rowOff>19050</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5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32</xdr:row>
          <xdr:rowOff>123825</xdr:rowOff>
        </xdr:from>
        <xdr:to>
          <xdr:col>1</xdr:col>
          <xdr:colOff>19050</xdr:colOff>
          <xdr:row>34</xdr:row>
          <xdr:rowOff>19050</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5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33</xdr:row>
          <xdr:rowOff>123825</xdr:rowOff>
        </xdr:from>
        <xdr:to>
          <xdr:col>1</xdr:col>
          <xdr:colOff>19050</xdr:colOff>
          <xdr:row>35</xdr:row>
          <xdr:rowOff>19050</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5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34</xdr:row>
          <xdr:rowOff>123825</xdr:rowOff>
        </xdr:from>
        <xdr:to>
          <xdr:col>1</xdr:col>
          <xdr:colOff>19050</xdr:colOff>
          <xdr:row>36</xdr:row>
          <xdr:rowOff>19050</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5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35</xdr:row>
          <xdr:rowOff>123825</xdr:rowOff>
        </xdr:from>
        <xdr:to>
          <xdr:col>1</xdr:col>
          <xdr:colOff>19050</xdr:colOff>
          <xdr:row>37</xdr:row>
          <xdr:rowOff>19050</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5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36</xdr:row>
          <xdr:rowOff>123825</xdr:rowOff>
        </xdr:from>
        <xdr:to>
          <xdr:col>1</xdr:col>
          <xdr:colOff>19050</xdr:colOff>
          <xdr:row>38</xdr:row>
          <xdr:rowOff>19050</xdr:rowOff>
        </xdr:to>
        <xdr:sp macro="" textlink="">
          <xdr:nvSpPr>
            <xdr:cNvPr id="13319" name="Check Box 7" hidden="1">
              <a:extLst>
                <a:ext uri="{63B3BB69-23CF-44E3-9099-C40C66FF867C}">
                  <a14:compatExt spid="_x0000_s13319"/>
                </a:ext>
                <a:ext uri="{FF2B5EF4-FFF2-40B4-BE49-F238E27FC236}">
                  <a16:creationId xmlns:a16="http://schemas.microsoft.com/office/drawing/2014/main" id="{00000000-0008-0000-05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37</xdr:row>
          <xdr:rowOff>123825</xdr:rowOff>
        </xdr:from>
        <xdr:to>
          <xdr:col>1</xdr:col>
          <xdr:colOff>19050</xdr:colOff>
          <xdr:row>39</xdr:row>
          <xdr:rowOff>19050</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05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38</xdr:row>
          <xdr:rowOff>123825</xdr:rowOff>
        </xdr:from>
        <xdr:to>
          <xdr:col>1</xdr:col>
          <xdr:colOff>19050</xdr:colOff>
          <xdr:row>40</xdr:row>
          <xdr:rowOff>19050</xdr:rowOff>
        </xdr:to>
        <xdr:sp macro="" textlink="">
          <xdr:nvSpPr>
            <xdr:cNvPr id="13321" name="Check Box 9" hidden="1">
              <a:extLst>
                <a:ext uri="{63B3BB69-23CF-44E3-9099-C40C66FF867C}">
                  <a14:compatExt spid="_x0000_s13321"/>
                </a:ext>
                <a:ext uri="{FF2B5EF4-FFF2-40B4-BE49-F238E27FC236}">
                  <a16:creationId xmlns:a16="http://schemas.microsoft.com/office/drawing/2014/main" id="{00000000-0008-0000-05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39</xdr:row>
          <xdr:rowOff>123825</xdr:rowOff>
        </xdr:from>
        <xdr:to>
          <xdr:col>1</xdr:col>
          <xdr:colOff>19050</xdr:colOff>
          <xdr:row>41</xdr:row>
          <xdr:rowOff>19050</xdr:rowOff>
        </xdr:to>
        <xdr:sp macro="" textlink="">
          <xdr:nvSpPr>
            <xdr:cNvPr id="13323" name="Check Box 11" hidden="1">
              <a:extLst>
                <a:ext uri="{63B3BB69-23CF-44E3-9099-C40C66FF867C}">
                  <a14:compatExt spid="_x0000_s13323"/>
                </a:ext>
                <a:ext uri="{FF2B5EF4-FFF2-40B4-BE49-F238E27FC236}">
                  <a16:creationId xmlns:a16="http://schemas.microsoft.com/office/drawing/2014/main" id="{00000000-0008-0000-05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58</xdr:row>
          <xdr:rowOff>123825</xdr:rowOff>
        </xdr:from>
        <xdr:to>
          <xdr:col>1</xdr:col>
          <xdr:colOff>19050</xdr:colOff>
          <xdr:row>60</xdr:row>
          <xdr:rowOff>19050</xdr:rowOff>
        </xdr:to>
        <xdr:sp macro="" textlink="">
          <xdr:nvSpPr>
            <xdr:cNvPr id="13324" name="Check Box 12" hidden="1">
              <a:extLst>
                <a:ext uri="{63B3BB69-23CF-44E3-9099-C40C66FF867C}">
                  <a14:compatExt spid="_x0000_s13324"/>
                </a:ext>
                <a:ext uri="{FF2B5EF4-FFF2-40B4-BE49-F238E27FC236}">
                  <a16:creationId xmlns:a16="http://schemas.microsoft.com/office/drawing/2014/main" id="{00000000-0008-0000-05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58</xdr:row>
          <xdr:rowOff>133350</xdr:rowOff>
        </xdr:from>
        <xdr:to>
          <xdr:col>3</xdr:col>
          <xdr:colOff>561975</xdr:colOff>
          <xdr:row>60</xdr:row>
          <xdr:rowOff>19050</xdr:rowOff>
        </xdr:to>
        <xdr:sp macro="" textlink="">
          <xdr:nvSpPr>
            <xdr:cNvPr id="13325" name="Check Box 13" hidden="1">
              <a:extLst>
                <a:ext uri="{63B3BB69-23CF-44E3-9099-C40C66FF867C}">
                  <a14:compatExt spid="_x0000_s13325"/>
                </a:ext>
                <a:ext uri="{FF2B5EF4-FFF2-40B4-BE49-F238E27FC236}">
                  <a16:creationId xmlns:a16="http://schemas.microsoft.com/office/drawing/2014/main" id="{00000000-0008-0000-05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75</xdr:row>
          <xdr:rowOff>123825</xdr:rowOff>
        </xdr:from>
        <xdr:to>
          <xdr:col>1</xdr:col>
          <xdr:colOff>19050</xdr:colOff>
          <xdr:row>77</xdr:row>
          <xdr:rowOff>19050</xdr:rowOff>
        </xdr:to>
        <xdr:sp macro="" textlink="">
          <xdr:nvSpPr>
            <xdr:cNvPr id="13326" name="Check Box 14" hidden="1">
              <a:extLst>
                <a:ext uri="{63B3BB69-23CF-44E3-9099-C40C66FF867C}">
                  <a14:compatExt spid="_x0000_s13326"/>
                </a:ext>
                <a:ext uri="{FF2B5EF4-FFF2-40B4-BE49-F238E27FC236}">
                  <a16:creationId xmlns:a16="http://schemas.microsoft.com/office/drawing/2014/main" id="{00000000-0008-0000-05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76</xdr:row>
          <xdr:rowOff>123825</xdr:rowOff>
        </xdr:from>
        <xdr:to>
          <xdr:col>1</xdr:col>
          <xdr:colOff>19050</xdr:colOff>
          <xdr:row>78</xdr:row>
          <xdr:rowOff>19050</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5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77</xdr:row>
          <xdr:rowOff>123825</xdr:rowOff>
        </xdr:from>
        <xdr:to>
          <xdr:col>1</xdr:col>
          <xdr:colOff>19050</xdr:colOff>
          <xdr:row>79</xdr:row>
          <xdr:rowOff>19050</xdr:rowOff>
        </xdr:to>
        <xdr:sp macro="" textlink="">
          <xdr:nvSpPr>
            <xdr:cNvPr id="13328" name="Check Box 16" hidden="1">
              <a:extLst>
                <a:ext uri="{63B3BB69-23CF-44E3-9099-C40C66FF867C}">
                  <a14:compatExt spid="_x0000_s13328"/>
                </a:ext>
                <a:ext uri="{FF2B5EF4-FFF2-40B4-BE49-F238E27FC236}">
                  <a16:creationId xmlns:a16="http://schemas.microsoft.com/office/drawing/2014/main" id="{00000000-0008-0000-0500-00001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78</xdr:row>
          <xdr:rowOff>123825</xdr:rowOff>
        </xdr:from>
        <xdr:to>
          <xdr:col>1</xdr:col>
          <xdr:colOff>19050</xdr:colOff>
          <xdr:row>80</xdr:row>
          <xdr:rowOff>19050</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5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79</xdr:row>
          <xdr:rowOff>123825</xdr:rowOff>
        </xdr:from>
        <xdr:to>
          <xdr:col>1</xdr:col>
          <xdr:colOff>19050</xdr:colOff>
          <xdr:row>81</xdr:row>
          <xdr:rowOff>19050</xdr:rowOff>
        </xdr:to>
        <xdr:sp macro="" textlink="">
          <xdr:nvSpPr>
            <xdr:cNvPr id="13330" name="Check Box 18" hidden="1">
              <a:extLst>
                <a:ext uri="{63B3BB69-23CF-44E3-9099-C40C66FF867C}">
                  <a14:compatExt spid="_x0000_s13330"/>
                </a:ext>
                <a:ext uri="{FF2B5EF4-FFF2-40B4-BE49-F238E27FC236}">
                  <a16:creationId xmlns:a16="http://schemas.microsoft.com/office/drawing/2014/main" id="{00000000-0008-0000-0500-00001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80</xdr:row>
          <xdr:rowOff>123825</xdr:rowOff>
        </xdr:from>
        <xdr:to>
          <xdr:col>1</xdr:col>
          <xdr:colOff>19050</xdr:colOff>
          <xdr:row>82</xdr:row>
          <xdr:rowOff>19050</xdr:rowOff>
        </xdr:to>
        <xdr:sp macro="" textlink="">
          <xdr:nvSpPr>
            <xdr:cNvPr id="13331" name="Check Box 19" hidden="1">
              <a:extLst>
                <a:ext uri="{63B3BB69-23CF-44E3-9099-C40C66FF867C}">
                  <a14:compatExt spid="_x0000_s13331"/>
                </a:ext>
                <a:ext uri="{FF2B5EF4-FFF2-40B4-BE49-F238E27FC236}">
                  <a16:creationId xmlns:a16="http://schemas.microsoft.com/office/drawing/2014/main" id="{00000000-0008-0000-0500-00001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81</xdr:row>
          <xdr:rowOff>123825</xdr:rowOff>
        </xdr:from>
        <xdr:to>
          <xdr:col>1</xdr:col>
          <xdr:colOff>19050</xdr:colOff>
          <xdr:row>83</xdr:row>
          <xdr:rowOff>19050</xdr:rowOff>
        </xdr:to>
        <xdr:sp macro="" textlink="">
          <xdr:nvSpPr>
            <xdr:cNvPr id="13332" name="Check Box 20" hidden="1">
              <a:extLst>
                <a:ext uri="{63B3BB69-23CF-44E3-9099-C40C66FF867C}">
                  <a14:compatExt spid="_x0000_s13332"/>
                </a:ext>
                <a:ext uri="{FF2B5EF4-FFF2-40B4-BE49-F238E27FC236}">
                  <a16:creationId xmlns:a16="http://schemas.microsoft.com/office/drawing/2014/main" id="{00000000-0008-0000-0500-00001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82</xdr:row>
          <xdr:rowOff>123825</xdr:rowOff>
        </xdr:from>
        <xdr:to>
          <xdr:col>1</xdr:col>
          <xdr:colOff>19050</xdr:colOff>
          <xdr:row>84</xdr:row>
          <xdr:rowOff>19050</xdr:rowOff>
        </xdr:to>
        <xdr:sp macro="" textlink="">
          <xdr:nvSpPr>
            <xdr:cNvPr id="13333" name="Check Box 21" hidden="1">
              <a:extLst>
                <a:ext uri="{63B3BB69-23CF-44E3-9099-C40C66FF867C}">
                  <a14:compatExt spid="_x0000_s13333"/>
                </a:ext>
                <a:ext uri="{FF2B5EF4-FFF2-40B4-BE49-F238E27FC236}">
                  <a16:creationId xmlns:a16="http://schemas.microsoft.com/office/drawing/2014/main" id="{00000000-0008-0000-0500-00001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101</xdr:row>
          <xdr:rowOff>123825</xdr:rowOff>
        </xdr:from>
        <xdr:to>
          <xdr:col>1</xdr:col>
          <xdr:colOff>19050</xdr:colOff>
          <xdr:row>103</xdr:row>
          <xdr:rowOff>19050</xdr:rowOff>
        </xdr:to>
        <xdr:sp macro="" textlink="">
          <xdr:nvSpPr>
            <xdr:cNvPr id="13334" name="Check Box 22" hidden="1">
              <a:extLst>
                <a:ext uri="{63B3BB69-23CF-44E3-9099-C40C66FF867C}">
                  <a14:compatExt spid="_x0000_s13334"/>
                </a:ext>
                <a:ext uri="{FF2B5EF4-FFF2-40B4-BE49-F238E27FC236}">
                  <a16:creationId xmlns:a16="http://schemas.microsoft.com/office/drawing/2014/main" id="{00000000-0008-0000-0500-00001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101</xdr:row>
          <xdr:rowOff>133350</xdr:rowOff>
        </xdr:from>
        <xdr:to>
          <xdr:col>3</xdr:col>
          <xdr:colOff>561975</xdr:colOff>
          <xdr:row>103</xdr:row>
          <xdr:rowOff>19050</xdr:rowOff>
        </xdr:to>
        <xdr:sp macro="" textlink="">
          <xdr:nvSpPr>
            <xdr:cNvPr id="13335" name="Check Box 23" hidden="1">
              <a:extLst>
                <a:ext uri="{63B3BB69-23CF-44E3-9099-C40C66FF867C}">
                  <a14:compatExt spid="_x0000_s13335"/>
                </a:ext>
                <a:ext uri="{FF2B5EF4-FFF2-40B4-BE49-F238E27FC236}">
                  <a16:creationId xmlns:a16="http://schemas.microsoft.com/office/drawing/2014/main" id="{00000000-0008-0000-0500-00001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118</xdr:row>
          <xdr:rowOff>123825</xdr:rowOff>
        </xdr:from>
        <xdr:to>
          <xdr:col>1</xdr:col>
          <xdr:colOff>19050</xdr:colOff>
          <xdr:row>120</xdr:row>
          <xdr:rowOff>19050</xdr:rowOff>
        </xdr:to>
        <xdr:sp macro="" textlink="">
          <xdr:nvSpPr>
            <xdr:cNvPr id="13336" name="Check Box 24" hidden="1">
              <a:extLst>
                <a:ext uri="{63B3BB69-23CF-44E3-9099-C40C66FF867C}">
                  <a14:compatExt spid="_x0000_s13336"/>
                </a:ext>
                <a:ext uri="{FF2B5EF4-FFF2-40B4-BE49-F238E27FC236}">
                  <a16:creationId xmlns:a16="http://schemas.microsoft.com/office/drawing/2014/main" id="{00000000-0008-0000-0500-00001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119</xdr:row>
          <xdr:rowOff>123825</xdr:rowOff>
        </xdr:from>
        <xdr:to>
          <xdr:col>1</xdr:col>
          <xdr:colOff>19050</xdr:colOff>
          <xdr:row>121</xdr:row>
          <xdr:rowOff>19050</xdr:rowOff>
        </xdr:to>
        <xdr:sp macro="" textlink="">
          <xdr:nvSpPr>
            <xdr:cNvPr id="13337" name="Check Box 25" hidden="1">
              <a:extLst>
                <a:ext uri="{63B3BB69-23CF-44E3-9099-C40C66FF867C}">
                  <a14:compatExt spid="_x0000_s13337"/>
                </a:ext>
                <a:ext uri="{FF2B5EF4-FFF2-40B4-BE49-F238E27FC236}">
                  <a16:creationId xmlns:a16="http://schemas.microsoft.com/office/drawing/2014/main" id="{00000000-0008-0000-0500-00001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120</xdr:row>
          <xdr:rowOff>123825</xdr:rowOff>
        </xdr:from>
        <xdr:to>
          <xdr:col>1</xdr:col>
          <xdr:colOff>19050</xdr:colOff>
          <xdr:row>122</xdr:row>
          <xdr:rowOff>19050</xdr:rowOff>
        </xdr:to>
        <xdr:sp macro="" textlink="">
          <xdr:nvSpPr>
            <xdr:cNvPr id="13338" name="Check Box 26" hidden="1">
              <a:extLst>
                <a:ext uri="{63B3BB69-23CF-44E3-9099-C40C66FF867C}">
                  <a14:compatExt spid="_x0000_s13338"/>
                </a:ext>
                <a:ext uri="{FF2B5EF4-FFF2-40B4-BE49-F238E27FC236}">
                  <a16:creationId xmlns:a16="http://schemas.microsoft.com/office/drawing/2014/main" id="{00000000-0008-0000-0500-00001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121</xdr:row>
          <xdr:rowOff>123825</xdr:rowOff>
        </xdr:from>
        <xdr:to>
          <xdr:col>1</xdr:col>
          <xdr:colOff>19050</xdr:colOff>
          <xdr:row>123</xdr:row>
          <xdr:rowOff>19050</xdr:rowOff>
        </xdr:to>
        <xdr:sp macro="" textlink="">
          <xdr:nvSpPr>
            <xdr:cNvPr id="13339" name="Check Box 27" hidden="1">
              <a:extLst>
                <a:ext uri="{63B3BB69-23CF-44E3-9099-C40C66FF867C}">
                  <a14:compatExt spid="_x0000_s13339"/>
                </a:ext>
                <a:ext uri="{FF2B5EF4-FFF2-40B4-BE49-F238E27FC236}">
                  <a16:creationId xmlns:a16="http://schemas.microsoft.com/office/drawing/2014/main" id="{00000000-0008-0000-0500-00001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122</xdr:row>
          <xdr:rowOff>123825</xdr:rowOff>
        </xdr:from>
        <xdr:to>
          <xdr:col>1</xdr:col>
          <xdr:colOff>19050</xdr:colOff>
          <xdr:row>124</xdr:row>
          <xdr:rowOff>19050</xdr:rowOff>
        </xdr:to>
        <xdr:sp macro="" textlink="">
          <xdr:nvSpPr>
            <xdr:cNvPr id="13340" name="Check Box 28" hidden="1">
              <a:extLst>
                <a:ext uri="{63B3BB69-23CF-44E3-9099-C40C66FF867C}">
                  <a14:compatExt spid="_x0000_s13340"/>
                </a:ext>
                <a:ext uri="{FF2B5EF4-FFF2-40B4-BE49-F238E27FC236}">
                  <a16:creationId xmlns:a16="http://schemas.microsoft.com/office/drawing/2014/main" id="{00000000-0008-0000-0500-00001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123</xdr:row>
          <xdr:rowOff>123825</xdr:rowOff>
        </xdr:from>
        <xdr:to>
          <xdr:col>1</xdr:col>
          <xdr:colOff>19050</xdr:colOff>
          <xdr:row>125</xdr:row>
          <xdr:rowOff>19050</xdr:rowOff>
        </xdr:to>
        <xdr:sp macro="" textlink="">
          <xdr:nvSpPr>
            <xdr:cNvPr id="13341" name="Check Box 29" hidden="1">
              <a:extLst>
                <a:ext uri="{63B3BB69-23CF-44E3-9099-C40C66FF867C}">
                  <a14:compatExt spid="_x0000_s13341"/>
                </a:ext>
                <a:ext uri="{FF2B5EF4-FFF2-40B4-BE49-F238E27FC236}">
                  <a16:creationId xmlns:a16="http://schemas.microsoft.com/office/drawing/2014/main" id="{00000000-0008-0000-0500-00001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124</xdr:row>
          <xdr:rowOff>123825</xdr:rowOff>
        </xdr:from>
        <xdr:to>
          <xdr:col>1</xdr:col>
          <xdr:colOff>19050</xdr:colOff>
          <xdr:row>126</xdr:row>
          <xdr:rowOff>19050</xdr:rowOff>
        </xdr:to>
        <xdr:sp macro="" textlink="">
          <xdr:nvSpPr>
            <xdr:cNvPr id="13342" name="Check Box 30" hidden="1">
              <a:extLst>
                <a:ext uri="{63B3BB69-23CF-44E3-9099-C40C66FF867C}">
                  <a14:compatExt spid="_x0000_s13342"/>
                </a:ext>
                <a:ext uri="{FF2B5EF4-FFF2-40B4-BE49-F238E27FC236}">
                  <a16:creationId xmlns:a16="http://schemas.microsoft.com/office/drawing/2014/main" id="{00000000-0008-0000-0500-00001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125</xdr:row>
          <xdr:rowOff>123825</xdr:rowOff>
        </xdr:from>
        <xdr:to>
          <xdr:col>1</xdr:col>
          <xdr:colOff>19050</xdr:colOff>
          <xdr:row>127</xdr:row>
          <xdr:rowOff>19050</xdr:rowOff>
        </xdr:to>
        <xdr:sp macro="" textlink="">
          <xdr:nvSpPr>
            <xdr:cNvPr id="13343" name="Check Box 31" hidden="1">
              <a:extLst>
                <a:ext uri="{63B3BB69-23CF-44E3-9099-C40C66FF867C}">
                  <a14:compatExt spid="_x0000_s13343"/>
                </a:ext>
                <a:ext uri="{FF2B5EF4-FFF2-40B4-BE49-F238E27FC236}">
                  <a16:creationId xmlns:a16="http://schemas.microsoft.com/office/drawing/2014/main" id="{00000000-0008-0000-0500-00001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0</xdr:rowOff>
    </xdr:from>
    <xdr:to>
      <xdr:col>2</xdr:col>
      <xdr:colOff>419100</xdr:colOff>
      <xdr:row>3</xdr:row>
      <xdr:rowOff>66675</xdr:rowOff>
    </xdr:to>
    <xdr:pic>
      <xdr:nvPicPr>
        <xdr:cNvPr id="13426" name="Kuva 13">
          <a:extLst>
            <a:ext uri="{FF2B5EF4-FFF2-40B4-BE49-F238E27FC236}">
              <a16:creationId xmlns:a16="http://schemas.microsoft.com/office/drawing/2014/main" id="{00000000-0008-0000-0500-0000723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1925"/>
          <a:ext cx="1638300" cy="552450"/>
        </a:xfrm>
        <a:prstGeom prst="rect">
          <a:avLst/>
        </a:prstGeom>
        <a:noFill/>
        <a:ln w="9525">
          <a:solidFill>
            <a:srgbClr val="4F81BD"/>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142</xdr:row>
          <xdr:rowOff>133350</xdr:rowOff>
        </xdr:from>
        <xdr:to>
          <xdr:col>0</xdr:col>
          <xdr:colOff>304800</xdr:colOff>
          <xdr:row>144</xdr:row>
          <xdr:rowOff>28575</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6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143</xdr:row>
          <xdr:rowOff>133350</xdr:rowOff>
        </xdr:from>
        <xdr:to>
          <xdr:col>0</xdr:col>
          <xdr:colOff>304800</xdr:colOff>
          <xdr:row>145</xdr:row>
          <xdr:rowOff>28575</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6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147</xdr:row>
          <xdr:rowOff>133350</xdr:rowOff>
        </xdr:from>
        <xdr:to>
          <xdr:col>0</xdr:col>
          <xdr:colOff>323850</xdr:colOff>
          <xdr:row>149</xdr:row>
          <xdr:rowOff>28575</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6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145</xdr:row>
          <xdr:rowOff>133350</xdr:rowOff>
        </xdr:from>
        <xdr:to>
          <xdr:col>0</xdr:col>
          <xdr:colOff>304800</xdr:colOff>
          <xdr:row>147</xdr:row>
          <xdr:rowOff>28575</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6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148</xdr:row>
          <xdr:rowOff>133350</xdr:rowOff>
        </xdr:from>
        <xdr:to>
          <xdr:col>0</xdr:col>
          <xdr:colOff>323850</xdr:colOff>
          <xdr:row>150</xdr:row>
          <xdr:rowOff>28575</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6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152</xdr:row>
          <xdr:rowOff>133350</xdr:rowOff>
        </xdr:from>
        <xdr:to>
          <xdr:col>0</xdr:col>
          <xdr:colOff>323850</xdr:colOff>
          <xdr:row>154</xdr:row>
          <xdr:rowOff>28575</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6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151</xdr:row>
          <xdr:rowOff>133350</xdr:rowOff>
        </xdr:from>
        <xdr:to>
          <xdr:col>0</xdr:col>
          <xdr:colOff>323850</xdr:colOff>
          <xdr:row>153</xdr:row>
          <xdr:rowOff>28575</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6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144</xdr:row>
          <xdr:rowOff>123825</xdr:rowOff>
        </xdr:from>
        <xdr:to>
          <xdr:col>0</xdr:col>
          <xdr:colOff>323850</xdr:colOff>
          <xdr:row>146</xdr:row>
          <xdr:rowOff>19050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6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150</xdr:row>
          <xdr:rowOff>133350</xdr:rowOff>
        </xdr:from>
        <xdr:to>
          <xdr:col>0</xdr:col>
          <xdr:colOff>323850</xdr:colOff>
          <xdr:row>152</xdr:row>
          <xdr:rowOff>28575</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6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0</xdr:rowOff>
    </xdr:from>
    <xdr:to>
      <xdr:col>0</xdr:col>
      <xdr:colOff>1638300</xdr:colOff>
      <xdr:row>3</xdr:row>
      <xdr:rowOff>78398</xdr:rowOff>
    </xdr:to>
    <xdr:pic>
      <xdr:nvPicPr>
        <xdr:cNvPr id="7311" name="Kuva 13">
          <a:extLst>
            <a:ext uri="{FF2B5EF4-FFF2-40B4-BE49-F238E27FC236}">
              <a16:creationId xmlns:a16="http://schemas.microsoft.com/office/drawing/2014/main" id="{00000000-0008-0000-0600-00008F1C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1925"/>
          <a:ext cx="1638300" cy="561975"/>
        </a:xfrm>
        <a:prstGeom prst="rect">
          <a:avLst/>
        </a:prstGeom>
        <a:noFill/>
        <a:ln w="9525">
          <a:solidFill>
            <a:srgbClr val="4F81BD"/>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1619250</xdr:colOff>
      <xdr:row>3</xdr:row>
      <xdr:rowOff>114300</xdr:rowOff>
    </xdr:to>
    <xdr:pic>
      <xdr:nvPicPr>
        <xdr:cNvPr id="16434" name="Kuva 2">
          <a:extLst>
            <a:ext uri="{FF2B5EF4-FFF2-40B4-BE49-F238E27FC236}">
              <a16:creationId xmlns:a16="http://schemas.microsoft.com/office/drawing/2014/main" id="{00000000-0008-0000-0700-0000324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0"/>
          <a:ext cx="16192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295275</xdr:colOff>
      <xdr:row>3</xdr:row>
      <xdr:rowOff>114300</xdr:rowOff>
    </xdr:to>
    <xdr:pic>
      <xdr:nvPicPr>
        <xdr:cNvPr id="17457" name="Kuva 2">
          <a:extLst>
            <a:ext uri="{FF2B5EF4-FFF2-40B4-BE49-F238E27FC236}">
              <a16:creationId xmlns:a16="http://schemas.microsoft.com/office/drawing/2014/main" id="{00000000-0008-0000-0800-0000314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0"/>
          <a:ext cx="16192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28575</xdr:colOff>
      <xdr:row>0</xdr:row>
      <xdr:rowOff>9525</xdr:rowOff>
    </xdr:from>
    <xdr:to>
      <xdr:col>1</xdr:col>
      <xdr:colOff>323850</xdr:colOff>
      <xdr:row>3</xdr:row>
      <xdr:rowOff>123825</xdr:rowOff>
    </xdr:to>
    <xdr:pic>
      <xdr:nvPicPr>
        <xdr:cNvPr id="3" name="Kuva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9525"/>
          <a:ext cx="16192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EUSA">
      <a:dk1>
        <a:sysClr val="windowText" lastClr="000000"/>
      </a:dk1>
      <a:lt1>
        <a:srgbClr val="FFFFFF"/>
      </a:lt1>
      <a:dk2>
        <a:srgbClr val="003399"/>
      </a:dk2>
      <a:lt2>
        <a:srgbClr val="FFFFFF"/>
      </a:lt2>
      <a:accent1>
        <a:srgbClr val="3398CC"/>
      </a:accent1>
      <a:accent2>
        <a:srgbClr val="99CBE5"/>
      </a:accent2>
      <a:accent3>
        <a:srgbClr val="CAE4F2"/>
      </a:accent3>
      <a:accent4>
        <a:srgbClr val="E5F2F8"/>
      </a:accent4>
      <a:accent5>
        <a:srgbClr val="BBBBBB"/>
      </a:accent5>
      <a:accent6>
        <a:srgbClr val="D52A2D"/>
      </a:accent6>
      <a:hlink>
        <a:srgbClr val="000000"/>
      </a:hlink>
      <a:folHlink>
        <a:srgbClr val="00000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9.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0.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1.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2.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2.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3.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4.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5.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6.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7.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8.bin"/></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6.xml"/><Relationship Id="rId1" Type="http://schemas.openxmlformats.org/officeDocument/2006/relationships/printerSettings" Target="../printerSettings/printerSettings29.bin"/><Relationship Id="rId6" Type="http://schemas.openxmlformats.org/officeDocument/2006/relationships/ctrlProp" Target="../ctrlProps/ctrlProp54.xml"/><Relationship Id="rId5" Type="http://schemas.openxmlformats.org/officeDocument/2006/relationships/ctrlProp" Target="../ctrlProps/ctrlProp53.xml"/><Relationship Id="rId4" Type="http://schemas.openxmlformats.org/officeDocument/2006/relationships/ctrlProp" Target="../ctrlProps/ctrlProp5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drawing" Target="../drawings/drawing3.xml"/><Relationship Id="rId7" Type="http://schemas.openxmlformats.org/officeDocument/2006/relationships/ctrlProp" Target="../ctrlProps/ctrlProp11.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18" Type="http://schemas.openxmlformats.org/officeDocument/2006/relationships/ctrlProp" Target="../ctrlProps/ctrlProp27.xml"/><Relationship Id="rId26" Type="http://schemas.openxmlformats.org/officeDocument/2006/relationships/ctrlProp" Target="../ctrlProps/ctrlProp35.xml"/><Relationship Id="rId3" Type="http://schemas.openxmlformats.org/officeDocument/2006/relationships/vmlDrawing" Target="../drawings/vmlDrawing3.vml"/><Relationship Id="rId21" Type="http://schemas.openxmlformats.org/officeDocument/2006/relationships/ctrlProp" Target="../ctrlProps/ctrlProp30.xml"/><Relationship Id="rId7" Type="http://schemas.openxmlformats.org/officeDocument/2006/relationships/ctrlProp" Target="../ctrlProps/ctrlProp16.xml"/><Relationship Id="rId12" Type="http://schemas.openxmlformats.org/officeDocument/2006/relationships/ctrlProp" Target="../ctrlProps/ctrlProp21.xml"/><Relationship Id="rId17" Type="http://schemas.openxmlformats.org/officeDocument/2006/relationships/ctrlProp" Target="../ctrlProps/ctrlProp26.xml"/><Relationship Id="rId25" Type="http://schemas.openxmlformats.org/officeDocument/2006/relationships/ctrlProp" Target="../ctrlProps/ctrlProp34.xml"/><Relationship Id="rId33" Type="http://schemas.openxmlformats.org/officeDocument/2006/relationships/ctrlProp" Target="../ctrlProps/ctrlProp42.xml"/><Relationship Id="rId2" Type="http://schemas.openxmlformats.org/officeDocument/2006/relationships/drawing" Target="../drawings/drawing6.xml"/><Relationship Id="rId16" Type="http://schemas.openxmlformats.org/officeDocument/2006/relationships/ctrlProp" Target="../ctrlProps/ctrlProp25.xml"/><Relationship Id="rId20" Type="http://schemas.openxmlformats.org/officeDocument/2006/relationships/ctrlProp" Target="../ctrlProps/ctrlProp29.xml"/><Relationship Id="rId29" Type="http://schemas.openxmlformats.org/officeDocument/2006/relationships/ctrlProp" Target="../ctrlProps/ctrlProp38.xml"/><Relationship Id="rId1" Type="http://schemas.openxmlformats.org/officeDocument/2006/relationships/printerSettings" Target="../printerSettings/printerSettings8.bin"/><Relationship Id="rId6" Type="http://schemas.openxmlformats.org/officeDocument/2006/relationships/ctrlProp" Target="../ctrlProps/ctrlProp15.xml"/><Relationship Id="rId11" Type="http://schemas.openxmlformats.org/officeDocument/2006/relationships/ctrlProp" Target="../ctrlProps/ctrlProp20.xml"/><Relationship Id="rId24" Type="http://schemas.openxmlformats.org/officeDocument/2006/relationships/ctrlProp" Target="../ctrlProps/ctrlProp33.xml"/><Relationship Id="rId32" Type="http://schemas.openxmlformats.org/officeDocument/2006/relationships/ctrlProp" Target="../ctrlProps/ctrlProp41.xml"/><Relationship Id="rId5" Type="http://schemas.openxmlformats.org/officeDocument/2006/relationships/ctrlProp" Target="../ctrlProps/ctrlProp14.xml"/><Relationship Id="rId15" Type="http://schemas.openxmlformats.org/officeDocument/2006/relationships/ctrlProp" Target="../ctrlProps/ctrlProp24.xml"/><Relationship Id="rId23" Type="http://schemas.openxmlformats.org/officeDocument/2006/relationships/ctrlProp" Target="../ctrlProps/ctrlProp32.xml"/><Relationship Id="rId28" Type="http://schemas.openxmlformats.org/officeDocument/2006/relationships/ctrlProp" Target="../ctrlProps/ctrlProp37.xml"/><Relationship Id="rId10" Type="http://schemas.openxmlformats.org/officeDocument/2006/relationships/ctrlProp" Target="../ctrlProps/ctrlProp19.xml"/><Relationship Id="rId19" Type="http://schemas.openxmlformats.org/officeDocument/2006/relationships/ctrlProp" Target="../ctrlProps/ctrlProp28.xml"/><Relationship Id="rId31" Type="http://schemas.openxmlformats.org/officeDocument/2006/relationships/ctrlProp" Target="../ctrlProps/ctrlProp40.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 Id="rId22" Type="http://schemas.openxmlformats.org/officeDocument/2006/relationships/ctrlProp" Target="../ctrlProps/ctrlProp31.xml"/><Relationship Id="rId27" Type="http://schemas.openxmlformats.org/officeDocument/2006/relationships/ctrlProp" Target="../ctrlProps/ctrlProp36.xml"/><Relationship Id="rId30" Type="http://schemas.openxmlformats.org/officeDocument/2006/relationships/ctrlProp" Target="../ctrlProps/ctrlProp39.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46.xml"/><Relationship Id="rId13" Type="http://schemas.openxmlformats.org/officeDocument/2006/relationships/ctrlProp" Target="../ctrlProps/ctrlProp51.xml"/><Relationship Id="rId3" Type="http://schemas.openxmlformats.org/officeDocument/2006/relationships/drawing" Target="../drawings/drawing7.xml"/><Relationship Id="rId7" Type="http://schemas.openxmlformats.org/officeDocument/2006/relationships/ctrlProp" Target="../ctrlProps/ctrlProp45.xml"/><Relationship Id="rId12" Type="http://schemas.openxmlformats.org/officeDocument/2006/relationships/ctrlProp" Target="../ctrlProps/ctrlProp50.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ctrlProp" Target="../ctrlProps/ctrlProp44.xml"/><Relationship Id="rId11" Type="http://schemas.openxmlformats.org/officeDocument/2006/relationships/ctrlProp" Target="../ctrlProps/ctrlProp49.xml"/><Relationship Id="rId5" Type="http://schemas.openxmlformats.org/officeDocument/2006/relationships/ctrlProp" Target="../ctrlProps/ctrlProp43.xml"/><Relationship Id="rId10" Type="http://schemas.openxmlformats.org/officeDocument/2006/relationships/ctrlProp" Target="../ctrlProps/ctrlProp48.xml"/><Relationship Id="rId4" Type="http://schemas.openxmlformats.org/officeDocument/2006/relationships/vmlDrawing" Target="../drawings/vmlDrawing4.vml"/><Relationship Id="rId9" Type="http://schemas.openxmlformats.org/officeDocument/2006/relationships/ctrlProp" Target="../ctrlProps/ctrlProp4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N48"/>
  <sheetViews>
    <sheetView showGridLines="0" tabSelected="1" zoomScaleNormal="100" workbookViewId="0">
      <selection activeCell="B29" sqref="B29"/>
    </sheetView>
  </sheetViews>
  <sheetFormatPr defaultColWidth="9.140625" defaultRowHeight="12.75" x14ac:dyDescent="0.2"/>
  <cols>
    <col min="1" max="1" width="4" style="247" customWidth="1"/>
    <col min="2" max="2" width="19.85546875" style="247" bestFit="1" customWidth="1"/>
    <col min="3" max="3" width="4.85546875" style="247" customWidth="1"/>
    <col min="4" max="4" width="9.140625" style="247" customWidth="1"/>
    <col min="5" max="5" width="9.140625" style="247"/>
    <col min="6" max="7" width="9.140625" style="247" customWidth="1"/>
    <col min="8" max="8" width="9.140625" style="247"/>
    <col min="9" max="9" width="9.140625" style="247" customWidth="1"/>
    <col min="10" max="10" width="10.28515625" style="247" customWidth="1"/>
    <col min="11" max="11" width="9.7109375" style="247" customWidth="1"/>
    <col min="12" max="16384" width="9.140625" style="247"/>
  </cols>
  <sheetData>
    <row r="1" spans="1:10" x14ac:dyDescent="0.2">
      <c r="A1" s="250"/>
      <c r="B1" s="248"/>
      <c r="C1" s="248"/>
      <c r="D1" s="248"/>
      <c r="E1" s="248"/>
      <c r="F1" s="248"/>
      <c r="G1" s="248"/>
      <c r="H1" s="333" t="s">
        <v>422</v>
      </c>
      <c r="I1" s="333"/>
      <c r="J1" s="333"/>
    </row>
    <row r="2" spans="1:10" ht="15" customHeight="1" x14ac:dyDescent="0.2">
      <c r="A2" s="248"/>
      <c r="B2" s="248"/>
      <c r="C2" s="248"/>
      <c r="D2" s="248"/>
      <c r="E2" s="248"/>
      <c r="F2" s="248"/>
      <c r="G2" s="248"/>
      <c r="H2" s="335"/>
      <c r="I2" s="335"/>
      <c r="J2" s="248"/>
    </row>
    <row r="3" spans="1:10" ht="15" customHeight="1" x14ac:dyDescent="0.2">
      <c r="A3" s="248"/>
      <c r="B3" s="248"/>
      <c r="C3" s="248"/>
      <c r="D3" s="248"/>
      <c r="E3" s="248"/>
      <c r="F3" s="248"/>
      <c r="G3" s="248"/>
      <c r="H3" s="248"/>
      <c r="I3" s="251"/>
      <c r="J3" s="248"/>
    </row>
    <row r="4" spans="1:10" ht="23.25" customHeight="1" x14ac:dyDescent="0.25">
      <c r="A4" s="336" t="s">
        <v>203</v>
      </c>
      <c r="B4" s="336"/>
      <c r="C4" s="336"/>
      <c r="D4" s="336"/>
      <c r="E4" s="336"/>
      <c r="F4" s="336"/>
      <c r="G4" s="336"/>
      <c r="H4" s="336"/>
      <c r="I4" s="336"/>
      <c r="J4" s="336"/>
    </row>
    <row r="5" spans="1:10" x14ac:dyDescent="0.2">
      <c r="A5" s="337" t="s">
        <v>417</v>
      </c>
      <c r="B5" s="337"/>
      <c r="C5" s="337"/>
      <c r="D5" s="337"/>
      <c r="E5" s="337"/>
      <c r="F5" s="337"/>
      <c r="G5" s="337"/>
      <c r="H5" s="337"/>
      <c r="I5" s="337"/>
      <c r="J5" s="337"/>
    </row>
    <row r="6" spans="1:10" x14ac:dyDescent="0.2">
      <c r="A6" s="248"/>
      <c r="B6" s="252"/>
      <c r="C6" s="333"/>
      <c r="D6" s="333"/>
      <c r="E6" s="253"/>
      <c r="F6" s="254"/>
      <c r="G6" s="253"/>
      <c r="H6" s="252"/>
      <c r="I6" s="252"/>
      <c r="J6" s="252"/>
    </row>
    <row r="7" spans="1:10" x14ac:dyDescent="0.2">
      <c r="A7" s="255" t="s">
        <v>424</v>
      </c>
      <c r="B7" s="248"/>
      <c r="C7" s="248"/>
      <c r="D7" s="248"/>
      <c r="E7" s="248"/>
      <c r="F7" s="248"/>
      <c r="G7" s="248"/>
      <c r="H7" s="248"/>
      <c r="I7" s="248"/>
      <c r="J7" s="248"/>
    </row>
    <row r="8" spans="1:10" x14ac:dyDescent="0.2">
      <c r="A8" s="248" t="s">
        <v>204</v>
      </c>
      <c r="B8" s="248"/>
      <c r="C8" s="248"/>
      <c r="D8" s="248"/>
      <c r="E8" s="248"/>
      <c r="F8" s="248"/>
      <c r="G8" s="248"/>
      <c r="H8" s="248"/>
      <c r="I8" s="248"/>
      <c r="J8" s="248"/>
    </row>
    <row r="9" spans="1:10" x14ac:dyDescent="0.2">
      <c r="A9" s="255" t="s">
        <v>239</v>
      </c>
      <c r="B9" s="248"/>
      <c r="C9" s="248"/>
      <c r="D9" s="248"/>
      <c r="E9" s="248"/>
      <c r="F9" s="248"/>
      <c r="G9" s="248"/>
      <c r="H9" s="248"/>
      <c r="I9" s="248"/>
      <c r="J9" s="248"/>
    </row>
    <row r="10" spans="1:10" x14ac:dyDescent="0.2">
      <c r="A10" s="248"/>
      <c r="B10" s="248"/>
      <c r="C10" s="248"/>
      <c r="D10" s="248"/>
      <c r="E10" s="248"/>
      <c r="F10" s="248"/>
      <c r="G10" s="248"/>
      <c r="H10" s="248"/>
      <c r="I10" s="248"/>
      <c r="J10" s="248"/>
    </row>
    <row r="11" spans="1:10" x14ac:dyDescent="0.2">
      <c r="A11" s="248" t="s">
        <v>205</v>
      </c>
      <c r="B11" s="248"/>
      <c r="C11" s="248"/>
      <c r="D11" s="248"/>
      <c r="E11" s="248"/>
      <c r="F11" s="248"/>
      <c r="G11" s="248"/>
      <c r="H11" s="248"/>
      <c r="I11" s="248"/>
      <c r="J11" s="248"/>
    </row>
    <row r="12" spans="1:10" x14ac:dyDescent="0.2">
      <c r="A12" s="255" t="s">
        <v>240</v>
      </c>
      <c r="B12" s="248"/>
      <c r="C12" s="248"/>
      <c r="D12" s="248"/>
      <c r="E12" s="248"/>
      <c r="F12" s="248"/>
      <c r="G12" s="248"/>
      <c r="H12" s="248"/>
      <c r="I12" s="248"/>
      <c r="J12" s="248"/>
    </row>
    <row r="13" spans="1:10" x14ac:dyDescent="0.2">
      <c r="A13" s="255" t="s">
        <v>241</v>
      </c>
      <c r="B13" s="248"/>
      <c r="C13" s="248"/>
      <c r="D13" s="248"/>
      <c r="E13" s="248"/>
      <c r="F13" s="248"/>
      <c r="G13" s="248"/>
      <c r="H13" s="248"/>
      <c r="I13" s="248"/>
      <c r="J13" s="248"/>
    </row>
    <row r="14" spans="1:10" x14ac:dyDescent="0.2">
      <c r="A14" s="255" t="s">
        <v>242</v>
      </c>
      <c r="B14" s="248"/>
      <c r="C14" s="248"/>
      <c r="D14" s="248"/>
      <c r="E14" s="248"/>
      <c r="F14" s="248"/>
      <c r="G14" s="248"/>
      <c r="H14" s="248"/>
      <c r="I14" s="248"/>
      <c r="J14" s="248"/>
    </row>
    <row r="15" spans="1:10" x14ac:dyDescent="0.2">
      <c r="A15" s="255" t="s">
        <v>243</v>
      </c>
      <c r="B15" s="248"/>
      <c r="C15" s="248"/>
      <c r="D15" s="248"/>
      <c r="E15" s="248"/>
      <c r="F15" s="248"/>
      <c r="G15" s="248"/>
      <c r="H15" s="248"/>
      <c r="I15" s="248"/>
      <c r="J15" s="248"/>
    </row>
    <row r="16" spans="1:10" x14ac:dyDescent="0.2">
      <c r="A16" s="248"/>
      <c r="B16" s="248"/>
      <c r="C16" s="248"/>
      <c r="D16" s="248"/>
      <c r="E16" s="248"/>
      <c r="F16" s="248"/>
      <c r="G16" s="248"/>
      <c r="H16" s="248"/>
      <c r="I16" s="248"/>
      <c r="J16" s="248"/>
    </row>
    <row r="17" spans="1:14" ht="36.75" customHeight="1" x14ac:dyDescent="0.2">
      <c r="A17" s="334" t="s">
        <v>245</v>
      </c>
      <c r="B17" s="334"/>
      <c r="C17" s="334"/>
      <c r="D17" s="334"/>
      <c r="E17" s="334"/>
      <c r="F17" s="334"/>
      <c r="G17" s="334"/>
      <c r="H17" s="334"/>
      <c r="I17" s="334"/>
      <c r="J17" s="334"/>
    </row>
    <row r="18" spans="1:14" x14ac:dyDescent="0.2">
      <c r="A18" s="248"/>
      <c r="B18" s="248"/>
      <c r="C18" s="248"/>
      <c r="D18" s="248"/>
      <c r="E18" s="248"/>
      <c r="F18" s="248"/>
      <c r="G18" s="248"/>
      <c r="H18" s="248"/>
      <c r="I18" s="248"/>
      <c r="J18" s="248"/>
    </row>
    <row r="19" spans="1:14" x14ac:dyDescent="0.2">
      <c r="A19" s="255" t="s">
        <v>244</v>
      </c>
      <c r="B19" s="248"/>
      <c r="C19" s="248"/>
      <c r="D19" s="248"/>
      <c r="E19" s="248"/>
      <c r="F19" s="248"/>
      <c r="G19" s="248"/>
      <c r="H19" s="248"/>
      <c r="I19" s="248"/>
      <c r="J19" s="248"/>
    </row>
    <row r="20" spans="1:14" x14ac:dyDescent="0.2">
      <c r="A20" s="248"/>
      <c r="B20" s="248"/>
      <c r="C20" s="248"/>
      <c r="D20" s="248"/>
      <c r="E20" s="248"/>
      <c r="F20" s="248"/>
      <c r="G20" s="248"/>
      <c r="H20" s="248"/>
      <c r="I20" s="248"/>
      <c r="J20" s="248"/>
    </row>
    <row r="21" spans="1:14" x14ac:dyDescent="0.2">
      <c r="A21" s="248"/>
      <c r="B21" s="256" t="s">
        <v>218</v>
      </c>
      <c r="C21" s="248"/>
      <c r="D21" s="248"/>
      <c r="E21" s="256"/>
      <c r="F21" s="248"/>
      <c r="G21" s="248"/>
      <c r="H21" s="248"/>
      <c r="I21" s="248"/>
      <c r="J21" s="248"/>
    </row>
    <row r="22" spans="1:14" x14ac:dyDescent="0.2">
      <c r="A22" s="248"/>
      <c r="B22" s="258" t="s">
        <v>2</v>
      </c>
      <c r="C22" s="248"/>
      <c r="D22" s="248"/>
      <c r="E22" s="258"/>
      <c r="F22" s="248"/>
      <c r="G22" s="248"/>
      <c r="H22" s="248"/>
      <c r="I22" s="248"/>
      <c r="J22" s="248"/>
    </row>
    <row r="23" spans="1:14" x14ac:dyDescent="0.2">
      <c r="A23" s="248"/>
      <c r="B23" s="258" t="s">
        <v>210</v>
      </c>
      <c r="C23" s="248"/>
      <c r="D23" s="248"/>
      <c r="E23" s="258"/>
      <c r="F23" s="248"/>
      <c r="G23" s="248"/>
      <c r="H23" s="248"/>
      <c r="I23" s="248"/>
      <c r="J23" s="248"/>
      <c r="N23" s="257"/>
    </row>
    <row r="24" spans="1:14" x14ac:dyDescent="0.2">
      <c r="A24" s="248"/>
      <c r="B24" s="258" t="s">
        <v>211</v>
      </c>
      <c r="C24" s="248"/>
      <c r="D24" s="248"/>
      <c r="E24" s="258"/>
      <c r="F24" s="301"/>
      <c r="G24" s="301"/>
      <c r="H24" s="248"/>
      <c r="I24" s="248"/>
      <c r="J24" s="248"/>
    </row>
    <row r="25" spans="1:14" x14ac:dyDescent="0.2">
      <c r="A25" s="248"/>
      <c r="B25" s="258" t="s">
        <v>212</v>
      </c>
      <c r="C25" s="248"/>
      <c r="D25" s="248"/>
      <c r="E25" s="258"/>
      <c r="F25" s="248"/>
      <c r="G25" s="248"/>
      <c r="H25" s="248"/>
      <c r="I25" s="248"/>
      <c r="J25" s="248"/>
    </row>
    <row r="26" spans="1:14" x14ac:dyDescent="0.2">
      <c r="A26" s="248"/>
      <c r="B26" s="258" t="s">
        <v>213</v>
      </c>
      <c r="C26" s="248"/>
      <c r="D26" s="248"/>
      <c r="E26" s="258"/>
      <c r="F26" s="248"/>
      <c r="G26" s="248"/>
      <c r="H26" s="248"/>
      <c r="I26" s="248"/>
      <c r="J26" s="248"/>
    </row>
    <row r="27" spans="1:14" x14ac:dyDescent="0.2">
      <c r="A27" s="248"/>
      <c r="B27" s="258" t="s">
        <v>214</v>
      </c>
      <c r="C27" s="248"/>
      <c r="D27" s="248"/>
      <c r="E27" s="258"/>
      <c r="F27" s="248"/>
      <c r="G27" s="248"/>
      <c r="H27" s="248"/>
      <c r="I27" s="248"/>
      <c r="J27" s="248"/>
    </row>
    <row r="28" spans="1:14" x14ac:dyDescent="0.2">
      <c r="A28" s="248"/>
      <c r="B28" s="258" t="s">
        <v>215</v>
      </c>
      <c r="C28" s="248"/>
      <c r="D28" s="248"/>
      <c r="E28" s="258"/>
      <c r="F28" s="248"/>
      <c r="G28" s="248"/>
      <c r="H28" s="248"/>
      <c r="I28" s="248"/>
      <c r="J28" s="248"/>
    </row>
    <row r="29" spans="1:14" x14ac:dyDescent="0.2">
      <c r="A29" s="248"/>
      <c r="B29" s="258" t="s">
        <v>216</v>
      </c>
      <c r="C29" s="248"/>
      <c r="D29" s="248"/>
      <c r="E29" s="258"/>
      <c r="F29" s="248"/>
      <c r="G29" s="248"/>
      <c r="H29" s="248"/>
      <c r="I29" s="248"/>
      <c r="J29" s="248"/>
    </row>
    <row r="30" spans="1:14" x14ac:dyDescent="0.2">
      <c r="A30" s="248"/>
      <c r="B30" s="258" t="s">
        <v>226</v>
      </c>
      <c r="C30" s="248"/>
      <c r="D30" s="248"/>
      <c r="E30" s="258"/>
      <c r="F30" s="248"/>
      <c r="G30" s="248"/>
      <c r="H30" s="248"/>
      <c r="I30" s="248"/>
      <c r="J30" s="248"/>
    </row>
    <row r="31" spans="1:14" x14ac:dyDescent="0.2">
      <c r="A31" s="248"/>
      <c r="B31" s="258" t="s">
        <v>225</v>
      </c>
      <c r="C31" s="248"/>
      <c r="D31" s="248"/>
      <c r="E31" s="258"/>
      <c r="F31" s="248"/>
      <c r="G31" s="248"/>
      <c r="H31" s="248"/>
      <c r="I31" s="248"/>
      <c r="J31" s="248"/>
    </row>
    <row r="32" spans="1:14" x14ac:dyDescent="0.2">
      <c r="A32" s="248"/>
      <c r="B32" s="258" t="s">
        <v>227</v>
      </c>
      <c r="C32" s="248"/>
      <c r="D32" s="248"/>
      <c r="E32" s="258"/>
      <c r="F32" s="248"/>
      <c r="G32" s="248"/>
      <c r="H32" s="248"/>
      <c r="I32" s="248"/>
      <c r="J32" s="248"/>
    </row>
    <row r="33" spans="1:10" x14ac:dyDescent="0.2">
      <c r="A33" s="248"/>
      <c r="B33" s="258" t="s">
        <v>228</v>
      </c>
      <c r="C33" s="248"/>
      <c r="D33" s="248"/>
      <c r="E33" s="258"/>
      <c r="F33" s="248"/>
      <c r="G33" s="248"/>
      <c r="H33" s="248"/>
      <c r="I33" s="248"/>
      <c r="J33" s="248"/>
    </row>
    <row r="34" spans="1:10" x14ac:dyDescent="0.2">
      <c r="A34" s="248"/>
      <c r="B34" s="258" t="s">
        <v>229</v>
      </c>
      <c r="C34" s="248"/>
      <c r="D34" s="248"/>
      <c r="E34" s="258"/>
      <c r="F34" s="248"/>
      <c r="G34" s="248"/>
      <c r="H34" s="248"/>
      <c r="I34" s="248"/>
      <c r="J34" s="248"/>
    </row>
    <row r="35" spans="1:10" x14ac:dyDescent="0.2">
      <c r="A35" s="248"/>
      <c r="B35" s="258" t="s">
        <v>230</v>
      </c>
      <c r="C35" s="248"/>
      <c r="D35" s="248"/>
      <c r="E35" s="258"/>
      <c r="F35" s="248"/>
      <c r="G35" s="248"/>
      <c r="H35" s="248"/>
      <c r="I35" s="248"/>
      <c r="J35" s="248"/>
    </row>
    <row r="36" spans="1:10" x14ac:dyDescent="0.2">
      <c r="A36" s="248"/>
      <c r="B36" s="258" t="s">
        <v>231</v>
      </c>
      <c r="C36" s="248"/>
      <c r="D36" s="248"/>
      <c r="E36" s="258"/>
      <c r="F36" s="248"/>
      <c r="G36" s="248"/>
      <c r="H36" s="248"/>
      <c r="I36" s="248"/>
      <c r="J36" s="248"/>
    </row>
    <row r="37" spans="1:10" x14ac:dyDescent="0.2">
      <c r="A37" s="248"/>
      <c r="B37" s="258" t="s">
        <v>232</v>
      </c>
      <c r="C37" s="248"/>
      <c r="D37" s="248"/>
      <c r="E37" s="258"/>
      <c r="F37" s="248"/>
      <c r="G37" s="248"/>
      <c r="H37" s="248"/>
      <c r="I37" s="248"/>
      <c r="J37" s="248"/>
    </row>
    <row r="38" spans="1:10" x14ac:dyDescent="0.2">
      <c r="A38" s="248"/>
      <c r="B38" s="258" t="s">
        <v>233</v>
      </c>
      <c r="C38" s="248"/>
      <c r="D38" s="248"/>
      <c r="E38" s="258"/>
      <c r="F38" s="248"/>
      <c r="G38" s="248"/>
      <c r="H38" s="248"/>
      <c r="I38" s="248"/>
      <c r="J38" s="248"/>
    </row>
    <row r="39" spans="1:10" x14ac:dyDescent="0.2">
      <c r="A39" s="248"/>
      <c r="B39" s="258" t="s">
        <v>234</v>
      </c>
      <c r="C39" s="248"/>
      <c r="D39" s="248"/>
      <c r="E39" s="258"/>
      <c r="F39" s="248"/>
      <c r="G39" s="248"/>
      <c r="H39" s="248"/>
      <c r="I39" s="248"/>
      <c r="J39" s="248"/>
    </row>
    <row r="40" spans="1:10" x14ac:dyDescent="0.2">
      <c r="A40" s="248"/>
      <c r="B40" s="258" t="s">
        <v>235</v>
      </c>
      <c r="C40" s="248"/>
      <c r="D40" s="248"/>
      <c r="E40" s="258"/>
      <c r="F40" s="248"/>
      <c r="G40" s="248"/>
      <c r="H40" s="248"/>
      <c r="I40" s="248"/>
      <c r="J40" s="248"/>
    </row>
    <row r="41" spans="1:10" x14ac:dyDescent="0.2">
      <c r="A41" s="248"/>
      <c r="B41" s="258" t="s">
        <v>236</v>
      </c>
      <c r="C41" s="248"/>
      <c r="D41" s="248"/>
      <c r="E41" s="258"/>
      <c r="F41" s="248"/>
      <c r="G41" s="248"/>
      <c r="H41" s="248"/>
      <c r="I41" s="248"/>
      <c r="J41" s="248"/>
    </row>
    <row r="42" spans="1:10" x14ac:dyDescent="0.2">
      <c r="A42" s="248"/>
      <c r="B42" s="258" t="s">
        <v>196</v>
      </c>
      <c r="C42" s="248"/>
      <c r="D42" s="248"/>
      <c r="E42" s="258"/>
      <c r="F42" s="248"/>
      <c r="G42" s="248"/>
      <c r="H42" s="248"/>
      <c r="I42" s="248"/>
      <c r="J42" s="248"/>
    </row>
    <row r="43" spans="1:10" x14ac:dyDescent="0.2">
      <c r="A43" s="248"/>
      <c r="B43" s="258" t="s">
        <v>178</v>
      </c>
      <c r="C43" s="248"/>
      <c r="D43" s="248"/>
      <c r="E43" s="258"/>
      <c r="F43" s="248"/>
      <c r="G43" s="248"/>
      <c r="H43" s="248"/>
      <c r="I43" s="248"/>
      <c r="J43" s="248"/>
    </row>
    <row r="44" spans="1:10" x14ac:dyDescent="0.2">
      <c r="A44" s="255"/>
      <c r="B44" s="258" t="s">
        <v>191</v>
      </c>
      <c r="C44" s="248"/>
      <c r="D44" s="248"/>
      <c r="E44" s="258"/>
      <c r="F44" s="248"/>
      <c r="G44" s="248"/>
      <c r="H44" s="248"/>
      <c r="I44" s="248"/>
      <c r="J44" s="248"/>
    </row>
    <row r="45" spans="1:10" x14ac:dyDescent="0.2">
      <c r="A45" s="248"/>
      <c r="B45" s="258" t="s">
        <v>217</v>
      </c>
      <c r="C45" s="248"/>
      <c r="D45" s="248"/>
      <c r="E45" s="258"/>
      <c r="F45" s="248"/>
      <c r="G45" s="248"/>
      <c r="H45" s="248"/>
      <c r="I45" s="248"/>
      <c r="J45" s="248"/>
    </row>
    <row r="46" spans="1:10" x14ac:dyDescent="0.2">
      <c r="A46" s="248"/>
      <c r="B46" s="258" t="s">
        <v>136</v>
      </c>
      <c r="C46" s="248"/>
      <c r="D46" s="248"/>
      <c r="E46" s="258"/>
      <c r="F46" s="248"/>
      <c r="G46" s="248"/>
      <c r="H46" s="248"/>
      <c r="I46" s="248"/>
      <c r="J46" s="248"/>
    </row>
    <row r="47" spans="1:10" x14ac:dyDescent="0.2">
      <c r="A47" s="248"/>
      <c r="B47" s="249"/>
      <c r="C47" s="248"/>
      <c r="D47" s="248"/>
      <c r="E47" s="248"/>
      <c r="F47" s="248"/>
      <c r="G47" s="248"/>
      <c r="H47" s="248"/>
      <c r="I47" s="248"/>
      <c r="J47" s="248"/>
    </row>
    <row r="48" spans="1:10" x14ac:dyDescent="0.2">
      <c r="A48" s="248"/>
      <c r="B48" s="249"/>
      <c r="C48" s="248"/>
      <c r="D48" s="248"/>
      <c r="E48" s="248"/>
      <c r="F48" s="248"/>
      <c r="G48" s="248"/>
      <c r="H48" s="248"/>
      <c r="I48" s="248"/>
      <c r="J48" s="248"/>
    </row>
  </sheetData>
  <sheetProtection algorithmName="SHA-512" hashValue="qf6KhU6TrqkclPdbucpx3izChyBZNQ0p3do2Ab5zuA6q9wZpXmBur44qIqUnQ8945CFVo5SZPCvwGTKLgaV5Uw==" saltValue="3SZa9TAWQUj5W0tok+4w8g==" spinCount="100000" sheet="1" objects="1" scenarios="1" selectLockedCells="1"/>
  <mergeCells count="6">
    <mergeCell ref="H1:J1"/>
    <mergeCell ref="A17:J17"/>
    <mergeCell ref="H2:I2"/>
    <mergeCell ref="A4:J4"/>
    <mergeCell ref="A5:J5"/>
    <mergeCell ref="C6:D6"/>
  </mergeCells>
  <hyperlinks>
    <hyperlink ref="B22" location="'Hakija'!A1" display="Hakija"/>
    <hyperlink ref="B23" location="'Hankesuunnitelma'!A1" display="Hankesuunnitelma"/>
    <hyperlink ref="B24" location="Indikaattorit!Tulostusalue" display="Indikaattorit "/>
    <hyperlink ref="B25" location="'Aikataulu'!A1" display="Aikataulu"/>
    <hyperlink ref="B26" location="'Hankinnat'!A1" display="Hankinnat"/>
    <hyperlink ref="B27" location="'Liitteet'!A1" display="Liitteet"/>
    <hyperlink ref="B28" location="'Budj perustiedot'!A1" display="Budj perustiedot"/>
    <hyperlink ref="B29" location="'Henkilöstökulut'!A1" display="Henkilöstökulut"/>
    <hyperlink ref="B30" location="'Tavoite 1 Toiminto 1'!A1" display="Tavoite 1 Toiminto 1"/>
    <hyperlink ref="B31" location="'Tavoite 1 Toiminto 2'!A1" display="Tavoite 1 Toiminto 2"/>
    <hyperlink ref="B32" location="'Tavoite 1 Toiminto 3'!A1" display="Tavoite 1 Toiminto 3"/>
    <hyperlink ref="B33" location="'Tavoite 2 Toiminto 1'!A1" display="Tavoite 2 Toiminto 1"/>
    <hyperlink ref="B34" location="'Tavoite 2 Toiminto 2'!A1" display="Tavoite 2 Toiminto 2"/>
    <hyperlink ref="B35" location="'Tavoite 2 Toiminto 3'!A1" display="Tavoite 2 Toiminto 3"/>
    <hyperlink ref="B36" location="'Tavoite 3 Toiminto 1'!A1" display="Tavoite 3 Toiminto 1"/>
    <hyperlink ref="B37" location="'Tavoite 3 Toiminto 2'!A1" display="Tavoite 3 Toiminto 2"/>
    <hyperlink ref="B38" location="'Tavoite 3 Toiminto 3'!A1" display="Tavoite 3 Toiminto 3"/>
    <hyperlink ref="B39" location="'Tavoite 4 Toiminto 1'!A1" display="Tavoite 4 Toiminto 1"/>
    <hyperlink ref="B40" location="'Tavoite 4 Toiminto 2'!A1" display="Tavoite 4 Toiminto 2"/>
    <hyperlink ref="B41" location="'Tavoite 4 Toiminto 3'!A1" display="Tavoite 4 Toiminto 3"/>
    <hyperlink ref="B42" location="'Muut kustannukset'!A1" display="Muut kustannukset"/>
    <hyperlink ref="B43" location="'Rahoitus'!A1" display="Rahoitus"/>
    <hyperlink ref="B44" location="'Yhteenveto'!A1" display="Yhteenveto"/>
    <hyperlink ref="B45" location="'Ennakot'!A1" display="Ennakot"/>
    <hyperlink ref="B46" location="'Allekirjoitus'!A1" display="Allekirjoitus"/>
    <hyperlink ref="E24:G24" location="'Indikaattorit- maksatus'!Tulostusalue" display="Indikaattorit - maksatus"/>
  </hyperlinks>
  <pageMargins left="0.39370078740157483" right="0.70866141732283472" top="0.39370078740157483" bottom="0.78740157480314965" header="0.31496062992125984" footer="0.31496062992125984"/>
  <pageSetup paperSize="9" scale="99" fitToHeight="0"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3:I61"/>
  <sheetViews>
    <sheetView showGridLines="0" topLeftCell="A13" zoomScaleNormal="100" workbookViewId="0">
      <selection activeCell="C13" sqref="C13"/>
    </sheetView>
  </sheetViews>
  <sheetFormatPr defaultColWidth="9.140625" defaultRowHeight="12.75" x14ac:dyDescent="0.2"/>
  <cols>
    <col min="1" max="1" width="19.42578125" style="151" customWidth="1"/>
    <col min="2" max="2" width="48.7109375" customWidth="1"/>
    <col min="3" max="3" width="18.85546875" style="151" customWidth="1"/>
    <col min="4" max="16384" width="9.140625" style="151"/>
  </cols>
  <sheetData>
    <row r="3" spans="1:9" x14ac:dyDescent="0.2">
      <c r="G3" s="341" t="s">
        <v>223</v>
      </c>
      <c r="H3" s="342"/>
      <c r="I3" s="343"/>
    </row>
    <row r="4" spans="1:9" customFormat="1" x14ac:dyDescent="0.2"/>
    <row r="5" spans="1:9" customFormat="1" x14ac:dyDescent="0.2">
      <c r="A5" s="217" t="str">
        <f>'Budj perustiedot'!A10</f>
        <v>Hankkeen nimi</v>
      </c>
      <c r="B5" s="209" t="str">
        <f>IF('Budj perustiedot'!B10&lt;&gt;0,'Budj perustiedot'!B10,"")</f>
        <v/>
      </c>
      <c r="C5" s="210"/>
    </row>
    <row r="6" spans="1:9" customFormat="1" ht="60.75" customHeight="1" x14ac:dyDescent="0.2">
      <c r="A6" s="492">
        <f>N_HankkeenNimi</f>
        <v>0</v>
      </c>
      <c r="B6" s="493"/>
      <c r="C6" s="494"/>
    </row>
    <row r="7" spans="1:9" x14ac:dyDescent="0.2">
      <c r="C7" s="152"/>
    </row>
    <row r="8" spans="1:9" ht="15" x14ac:dyDescent="0.25">
      <c r="A8" s="218" t="s">
        <v>226</v>
      </c>
      <c r="B8" s="219" t="s">
        <v>173</v>
      </c>
      <c r="C8" s="220">
        <f>SUM(C13:C54)</f>
        <v>0</v>
      </c>
    </row>
    <row r="9" spans="1:9" customFormat="1" x14ac:dyDescent="0.2"/>
    <row r="10" spans="1:9" customFormat="1" ht="75" customHeight="1" x14ac:dyDescent="0.2">
      <c r="A10" s="221" t="s">
        <v>174</v>
      </c>
      <c r="B10" s="491" t="str">
        <f>N_Tavoite1Toiminto1</f>
        <v>Toiminto 1</v>
      </c>
      <c r="C10" s="491"/>
    </row>
    <row r="11" spans="1:9" customFormat="1" x14ac:dyDescent="0.2">
      <c r="C11" s="153"/>
    </row>
    <row r="12" spans="1:9" customFormat="1" ht="15" x14ac:dyDescent="0.25">
      <c r="A12" s="222" t="s">
        <v>175</v>
      </c>
      <c r="B12" s="222" t="s">
        <v>176</v>
      </c>
      <c r="C12" s="215" t="s">
        <v>160</v>
      </c>
    </row>
    <row r="13" spans="1:9" customFormat="1" ht="15" x14ac:dyDescent="0.25">
      <c r="A13" s="154"/>
      <c r="B13" s="155"/>
      <c r="C13" s="156"/>
    </row>
    <row r="14" spans="1:9" customFormat="1" ht="15" x14ac:dyDescent="0.25">
      <c r="A14" s="154"/>
      <c r="B14" s="155"/>
      <c r="C14" s="156"/>
    </row>
    <row r="15" spans="1:9" customFormat="1" ht="15" x14ac:dyDescent="0.25">
      <c r="A15" s="154"/>
      <c r="B15" s="155"/>
      <c r="C15" s="156"/>
    </row>
    <row r="16" spans="1:9" ht="13.15" customHeight="1" x14ac:dyDescent="0.25">
      <c r="A16" s="154"/>
      <c r="B16" s="155"/>
      <c r="C16" s="156"/>
    </row>
    <row r="17" spans="1:3" ht="13.15" customHeight="1" x14ac:dyDescent="0.25">
      <c r="A17" s="154"/>
      <c r="B17" s="155"/>
      <c r="C17" s="156"/>
    </row>
    <row r="18" spans="1:3" ht="13.15" customHeight="1" x14ac:dyDescent="0.25">
      <c r="A18" s="154"/>
      <c r="B18" s="155"/>
      <c r="C18" s="156"/>
    </row>
    <row r="19" spans="1:3" ht="13.15" customHeight="1" x14ac:dyDescent="0.25">
      <c r="A19" s="154"/>
      <c r="B19" s="155"/>
      <c r="C19" s="156"/>
    </row>
    <row r="20" spans="1:3" ht="13.15" customHeight="1" x14ac:dyDescent="0.25">
      <c r="A20" s="154"/>
      <c r="B20" s="155"/>
      <c r="C20" s="156"/>
    </row>
    <row r="21" spans="1:3" ht="13.15" customHeight="1" x14ac:dyDescent="0.25">
      <c r="A21" s="154"/>
      <c r="B21" s="155"/>
      <c r="C21" s="156"/>
    </row>
    <row r="22" spans="1:3" ht="13.15" customHeight="1" x14ac:dyDescent="0.25">
      <c r="A22" s="154"/>
      <c r="B22" s="155"/>
      <c r="C22" s="156"/>
    </row>
    <row r="23" spans="1:3" ht="13.15" customHeight="1" x14ac:dyDescent="0.25">
      <c r="A23" s="154"/>
      <c r="B23" s="155"/>
      <c r="C23" s="156"/>
    </row>
    <row r="24" spans="1:3" ht="13.15" customHeight="1" x14ac:dyDescent="0.25">
      <c r="A24" s="154"/>
      <c r="B24" s="155"/>
      <c r="C24" s="156"/>
    </row>
    <row r="25" spans="1:3" ht="13.15" customHeight="1" x14ac:dyDescent="0.25">
      <c r="A25" s="154"/>
      <c r="B25" s="155"/>
      <c r="C25" s="156"/>
    </row>
    <row r="26" spans="1:3" ht="13.15" customHeight="1" x14ac:dyDescent="0.25">
      <c r="A26" s="154"/>
      <c r="B26" s="155"/>
      <c r="C26" s="156"/>
    </row>
    <row r="27" spans="1:3" ht="13.15" customHeight="1" x14ac:dyDescent="0.25">
      <c r="A27" s="154"/>
      <c r="B27" s="155"/>
      <c r="C27" s="156"/>
    </row>
    <row r="28" spans="1:3" ht="13.15" customHeight="1" x14ac:dyDescent="0.25">
      <c r="A28" s="154"/>
      <c r="B28" s="155"/>
      <c r="C28" s="156"/>
    </row>
    <row r="29" spans="1:3" ht="13.15" customHeight="1" x14ac:dyDescent="0.25">
      <c r="A29" s="154"/>
      <c r="B29" s="155"/>
      <c r="C29" s="156"/>
    </row>
    <row r="30" spans="1:3" ht="13.15" customHeight="1" x14ac:dyDescent="0.25">
      <c r="A30" s="154"/>
      <c r="B30" s="155"/>
      <c r="C30" s="156"/>
    </row>
    <row r="31" spans="1:3" ht="13.15" customHeight="1" x14ac:dyDescent="0.25">
      <c r="A31" s="154"/>
      <c r="B31" s="155"/>
      <c r="C31" s="156"/>
    </row>
    <row r="32" spans="1:3" ht="13.15" customHeight="1" x14ac:dyDescent="0.25">
      <c r="A32" s="154"/>
      <c r="B32" s="155"/>
      <c r="C32" s="156"/>
    </row>
    <row r="33" spans="1:3" ht="13.15" customHeight="1" x14ac:dyDescent="0.25">
      <c r="A33" s="154"/>
      <c r="B33" s="155"/>
      <c r="C33" s="156"/>
    </row>
    <row r="34" spans="1:3" ht="13.15" customHeight="1" x14ac:dyDescent="0.25">
      <c r="A34" s="154"/>
      <c r="B34" s="155"/>
      <c r="C34" s="156"/>
    </row>
    <row r="35" spans="1:3" ht="13.15" customHeight="1" x14ac:dyDescent="0.25">
      <c r="A35" s="154"/>
      <c r="B35" s="155"/>
      <c r="C35" s="156"/>
    </row>
    <row r="36" spans="1:3" ht="13.15" customHeight="1" x14ac:dyDescent="0.25">
      <c r="A36" s="154"/>
      <c r="B36" s="155"/>
      <c r="C36" s="156"/>
    </row>
    <row r="37" spans="1:3" ht="13.15" customHeight="1" x14ac:dyDescent="0.25">
      <c r="A37" s="154"/>
      <c r="B37" s="155"/>
      <c r="C37" s="156"/>
    </row>
    <row r="38" spans="1:3" ht="13.15" customHeight="1" x14ac:dyDescent="0.25">
      <c r="A38" s="154"/>
      <c r="B38" s="155"/>
      <c r="C38" s="156"/>
    </row>
    <row r="39" spans="1:3" ht="13.15" customHeight="1" x14ac:dyDescent="0.25">
      <c r="A39" s="154"/>
      <c r="B39" s="155"/>
      <c r="C39" s="156"/>
    </row>
    <row r="40" spans="1:3" ht="13.15" customHeight="1" x14ac:dyDescent="0.25">
      <c r="A40" s="154"/>
      <c r="B40" s="155"/>
      <c r="C40" s="156"/>
    </row>
    <row r="41" spans="1:3" ht="13.15" customHeight="1" x14ac:dyDescent="0.25">
      <c r="A41" s="154"/>
      <c r="B41" s="155"/>
      <c r="C41" s="156"/>
    </row>
    <row r="42" spans="1:3" ht="13.15" customHeight="1" x14ac:dyDescent="0.25">
      <c r="A42" s="154"/>
      <c r="B42" s="155"/>
      <c r="C42" s="156"/>
    </row>
    <row r="43" spans="1:3" ht="13.15" customHeight="1" x14ac:dyDescent="0.25">
      <c r="A43" s="154"/>
      <c r="B43" s="155"/>
      <c r="C43" s="156"/>
    </row>
    <row r="44" spans="1:3" ht="13.15" customHeight="1" x14ac:dyDescent="0.25">
      <c r="A44" s="154"/>
      <c r="B44" s="155"/>
      <c r="C44" s="156"/>
    </row>
    <row r="45" spans="1:3" ht="13.15" customHeight="1" x14ac:dyDescent="0.25">
      <c r="A45" s="154"/>
      <c r="B45" s="155"/>
      <c r="C45" s="156"/>
    </row>
    <row r="46" spans="1:3" ht="13.15" customHeight="1" x14ac:dyDescent="0.25">
      <c r="A46" s="154"/>
      <c r="B46" s="155"/>
      <c r="C46" s="156"/>
    </row>
    <row r="47" spans="1:3" ht="13.15" customHeight="1" x14ac:dyDescent="0.25">
      <c r="A47" s="154"/>
      <c r="B47" s="155"/>
      <c r="C47" s="156"/>
    </row>
    <row r="48" spans="1:3" ht="13.15" customHeight="1" x14ac:dyDescent="0.25">
      <c r="A48" s="154"/>
      <c r="B48" s="155"/>
      <c r="C48" s="156"/>
    </row>
    <row r="49" spans="1:3" ht="13.15" customHeight="1" x14ac:dyDescent="0.25">
      <c r="A49" s="154"/>
      <c r="B49" s="155"/>
      <c r="C49" s="156"/>
    </row>
    <row r="50" spans="1:3" ht="13.15" customHeight="1" x14ac:dyDescent="0.25">
      <c r="A50" s="154"/>
      <c r="B50" s="155"/>
      <c r="C50" s="156"/>
    </row>
    <row r="51" spans="1:3" ht="13.15" customHeight="1" x14ac:dyDescent="0.25">
      <c r="A51" s="154"/>
      <c r="B51" s="155"/>
      <c r="C51" s="156"/>
    </row>
    <row r="52" spans="1:3" ht="13.15" customHeight="1" x14ac:dyDescent="0.25">
      <c r="A52" s="154"/>
      <c r="B52" s="155"/>
      <c r="C52" s="156"/>
    </row>
    <row r="53" spans="1:3" ht="13.15" customHeight="1" x14ac:dyDescent="0.25">
      <c r="A53" s="154"/>
      <c r="B53" s="155"/>
      <c r="C53" s="156"/>
    </row>
    <row r="54" spans="1:3" ht="13.15" customHeight="1" x14ac:dyDescent="0.25">
      <c r="A54" s="154"/>
      <c r="B54" s="155"/>
      <c r="C54" s="156"/>
    </row>
    <row r="55" spans="1:3" ht="13.15" customHeight="1" x14ac:dyDescent="0.2"/>
    <row r="56" spans="1:3" ht="13.15" customHeight="1" x14ac:dyDescent="0.2"/>
    <row r="57" spans="1:3" ht="13.15" customHeight="1" x14ac:dyDescent="0.2">
      <c r="A57" s="217" t="s">
        <v>146</v>
      </c>
      <c r="B57" s="209"/>
      <c r="C57" s="210"/>
    </row>
    <row r="58" spans="1:3" x14ac:dyDescent="0.2">
      <c r="A58" s="495"/>
      <c r="B58" s="496"/>
      <c r="C58" s="497"/>
    </row>
    <row r="59" spans="1:3" x14ac:dyDescent="0.2">
      <c r="A59" s="498"/>
      <c r="B59" s="436"/>
      <c r="C59" s="499"/>
    </row>
    <row r="60" spans="1:3" x14ac:dyDescent="0.2">
      <c r="A60" s="498"/>
      <c r="B60" s="436"/>
      <c r="C60" s="499"/>
    </row>
    <row r="61" spans="1:3" x14ac:dyDescent="0.2">
      <c r="A61" s="500"/>
      <c r="B61" s="501"/>
      <c r="C61" s="502"/>
    </row>
  </sheetData>
  <sheetProtection password="EE35" sheet="1" objects="1" scenarios="1" selectLockedCells="1"/>
  <mergeCells count="4">
    <mergeCell ref="G3:I3"/>
    <mergeCell ref="B10:C10"/>
    <mergeCell ref="A6:C6"/>
    <mergeCell ref="A58:C61"/>
  </mergeCells>
  <dataValidations count="7">
    <dataValidation allowBlank="1" showInputMessage="1" showErrorMessage="1" promptTitle="OHJE" prompt="Voit halutessasi antaa lisätietoja hanketoimintojen kustannuksiin liittyen." sqref="A58"/>
    <dataValidation allowBlank="1" showInputMessage="1" showErrorMessage="1" promptTitle="OHJE" prompt="Jos tarkka kustannus ei ole tiedossa, budjetoi kustannus parhaan käytettävissä olevan arvion mukaisesti." sqref="C13"/>
    <dataValidation allowBlank="1" showInputMessage="1" showErrorMessage="1" promptTitle="OHJE" prompt="Kirjaa kustannuksen selite." sqref="B13:B54"/>
    <dataValidation allowBlank="1" showInputMessage="1" showErrorMessage="1" promptTitle="OHJE" prompt="Syötä euromäärä." sqref="C14:C54"/>
    <dataValidation type="list" allowBlank="1" showInputMessage="1" showErrorMessage="1" promptTitle="OHJE" prompt="Valitse alasvetovalikosta kustannusta määrittävä kustannuslaji. _x000a_ HUOM! Yksikkökustannuksia voi budjetoida ainoastaan kansallisessa tavoitteessa 6.1 ." sqref="A13:A54">
      <mc:AlternateContent xmlns:x12ac="http://schemas.microsoft.com/office/spreadsheetml/2011/1/ac" xmlns:mc="http://schemas.openxmlformats.org/markup-compatibility/2006">
        <mc:Choice Requires="x12ac">
          <x12ac:list>Käyttö- ja kiinteä omaisuus, Ostopalvelut,"Aineet, tarvikkeet ja muut kustannukset", Matkakustannukset (15% malli), Yksikkökustannus</x12ac:list>
        </mc:Choice>
        <mc:Fallback>
          <formula1>"Käyttö- ja kiinteä omaisuus, Ostopalvelut,Aineet, tarvikkeet ja muut kustannukset, Matkakustannukset (15% malli), Yksikkökustannus"</formula1>
        </mc:Fallback>
      </mc:AlternateContent>
    </dataValidation>
    <dataValidation allowBlank="1" showInputMessage="1" showErrorMessage="1" promptTitle="OHJE" prompt="Kirjaa tähän hakulomakkeen mukainen toiminto nro 1." sqref="C10"/>
    <dataValidation allowBlank="1" showInputMessage="1" showErrorMessage="1" promptTitle="OHJE" prompt="Kirjaa budetin toiminto-välilehdille hakemuslomakkeelle kirjaamasi toiminnot yksi kerrallaan." sqref="C11"/>
  </dataValidations>
  <hyperlinks>
    <hyperlink ref="G3:I3" location="'Aloita tästä'!A1" display="PALAA TÄSTÄ KANSISIVULLE"/>
  </hyperlinks>
  <pageMargins left="0.39370078740157483" right="0.70866141732283472" top="0.39370078740157483" bottom="0.78740157480314965" header="0.31496062992125984" footer="0.31496062992125984"/>
  <pageSetup paperSize="9"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3:I61"/>
  <sheetViews>
    <sheetView showGridLines="0" zoomScaleNormal="100" workbookViewId="0">
      <selection activeCell="G3" sqref="G3:I3"/>
    </sheetView>
  </sheetViews>
  <sheetFormatPr defaultColWidth="9.140625" defaultRowHeight="12.75" x14ac:dyDescent="0.2"/>
  <cols>
    <col min="1" max="1" width="19.42578125" style="151" customWidth="1"/>
    <col min="2" max="2" width="48.7109375" customWidth="1"/>
    <col min="3" max="3" width="18.85546875" style="151" customWidth="1"/>
    <col min="4" max="16384" width="9.140625" style="151"/>
  </cols>
  <sheetData>
    <row r="3" spans="1:9" x14ac:dyDescent="0.2">
      <c r="G3" s="341" t="s">
        <v>223</v>
      </c>
      <c r="H3" s="342"/>
      <c r="I3" s="343"/>
    </row>
    <row r="4" spans="1:9" customFormat="1" x14ac:dyDescent="0.2"/>
    <row r="5" spans="1:9" customFormat="1" x14ac:dyDescent="0.2">
      <c r="A5" s="217" t="str">
        <f>'Budj perustiedot'!A10</f>
        <v>Hankkeen nimi</v>
      </c>
      <c r="B5" s="209" t="str">
        <f>IF('Budj perustiedot'!B10&lt;&gt;0,'Budj perustiedot'!B10,"")</f>
        <v/>
      </c>
      <c r="C5" s="210"/>
    </row>
    <row r="6" spans="1:9" customFormat="1" ht="60.75" customHeight="1" x14ac:dyDescent="0.2">
      <c r="A6" s="492">
        <f>N_HankkeenNimi</f>
        <v>0</v>
      </c>
      <c r="B6" s="493"/>
      <c r="C6" s="494"/>
    </row>
    <row r="7" spans="1:9" x14ac:dyDescent="0.2">
      <c r="C7" s="152"/>
    </row>
    <row r="8" spans="1:9" ht="15" x14ac:dyDescent="0.25">
      <c r="A8" s="218" t="s">
        <v>225</v>
      </c>
      <c r="B8" s="219" t="s">
        <v>173</v>
      </c>
      <c r="C8" s="220">
        <f>SUM(C13:C54)</f>
        <v>0</v>
      </c>
    </row>
    <row r="9" spans="1:9" customFormat="1" x14ac:dyDescent="0.2"/>
    <row r="10" spans="1:9" customFormat="1" ht="75" customHeight="1" x14ac:dyDescent="0.2">
      <c r="A10" s="221" t="s">
        <v>174</v>
      </c>
      <c r="B10" s="491">
        <f>N_Tavoite1Toiminto2</f>
        <v>0</v>
      </c>
      <c r="C10" s="491"/>
    </row>
    <row r="11" spans="1:9" customFormat="1" x14ac:dyDescent="0.2">
      <c r="C11" s="153"/>
    </row>
    <row r="12" spans="1:9" customFormat="1" ht="15" x14ac:dyDescent="0.25">
      <c r="A12" s="222" t="s">
        <v>175</v>
      </c>
      <c r="B12" s="222" t="s">
        <v>176</v>
      </c>
      <c r="C12" s="215" t="s">
        <v>160</v>
      </c>
    </row>
    <row r="13" spans="1:9" customFormat="1" ht="15" x14ac:dyDescent="0.25">
      <c r="A13" s="154"/>
      <c r="B13" s="155"/>
      <c r="C13" s="156">
        <v>0</v>
      </c>
    </row>
    <row r="14" spans="1:9" customFormat="1" ht="15" x14ac:dyDescent="0.25">
      <c r="A14" s="154"/>
      <c r="B14" s="155"/>
      <c r="C14" s="156"/>
    </row>
    <row r="15" spans="1:9" customFormat="1" ht="15" x14ac:dyDescent="0.25">
      <c r="A15" s="154"/>
      <c r="B15" s="155"/>
      <c r="C15" s="156"/>
    </row>
    <row r="16" spans="1:9" ht="13.15" customHeight="1" x14ac:dyDescent="0.25">
      <c r="A16" s="154"/>
      <c r="B16" s="155"/>
      <c r="C16" s="156"/>
    </row>
    <row r="17" spans="1:3" ht="13.15" customHeight="1" x14ac:dyDescent="0.25">
      <c r="A17" s="154"/>
      <c r="B17" s="155"/>
      <c r="C17" s="156"/>
    </row>
    <row r="18" spans="1:3" ht="13.15" customHeight="1" x14ac:dyDescent="0.25">
      <c r="A18" s="154"/>
      <c r="B18" s="155"/>
      <c r="C18" s="156"/>
    </row>
    <row r="19" spans="1:3" ht="13.15" customHeight="1" x14ac:dyDescent="0.25">
      <c r="A19" s="154"/>
      <c r="B19" s="155"/>
      <c r="C19" s="156"/>
    </row>
    <row r="20" spans="1:3" ht="13.15" customHeight="1" x14ac:dyDescent="0.25">
      <c r="A20" s="154"/>
      <c r="B20" s="155"/>
      <c r="C20" s="156"/>
    </row>
    <row r="21" spans="1:3" ht="13.15" customHeight="1" x14ac:dyDescent="0.25">
      <c r="A21" s="154"/>
      <c r="B21" s="155"/>
      <c r="C21" s="156"/>
    </row>
    <row r="22" spans="1:3" ht="13.15" customHeight="1" x14ac:dyDescent="0.25">
      <c r="A22" s="154"/>
      <c r="B22" s="155"/>
      <c r="C22" s="156"/>
    </row>
    <row r="23" spans="1:3" ht="13.15" customHeight="1" x14ac:dyDescent="0.25">
      <c r="A23" s="154"/>
      <c r="B23" s="155"/>
      <c r="C23" s="156"/>
    </row>
    <row r="24" spans="1:3" ht="13.15" customHeight="1" x14ac:dyDescent="0.25">
      <c r="A24" s="154"/>
      <c r="B24" s="155"/>
      <c r="C24" s="156"/>
    </row>
    <row r="25" spans="1:3" ht="13.15" customHeight="1" x14ac:dyDescent="0.25">
      <c r="A25" s="154"/>
      <c r="B25" s="155"/>
      <c r="C25" s="156"/>
    </row>
    <row r="26" spans="1:3" ht="13.15" customHeight="1" x14ac:dyDescent="0.25">
      <c r="A26" s="154"/>
      <c r="B26" s="155"/>
      <c r="C26" s="156"/>
    </row>
    <row r="27" spans="1:3" ht="13.15" customHeight="1" x14ac:dyDescent="0.25">
      <c r="A27" s="154"/>
      <c r="B27" s="155"/>
      <c r="C27" s="156"/>
    </row>
    <row r="28" spans="1:3" ht="13.15" customHeight="1" x14ac:dyDescent="0.25">
      <c r="A28" s="154"/>
      <c r="B28" s="155"/>
      <c r="C28" s="156"/>
    </row>
    <row r="29" spans="1:3" ht="13.15" customHeight="1" x14ac:dyDescent="0.25">
      <c r="A29" s="154"/>
      <c r="B29" s="155"/>
      <c r="C29" s="156"/>
    </row>
    <row r="30" spans="1:3" ht="13.15" customHeight="1" x14ac:dyDescent="0.25">
      <c r="A30" s="154"/>
      <c r="B30" s="155"/>
      <c r="C30" s="156"/>
    </row>
    <row r="31" spans="1:3" ht="13.15" customHeight="1" x14ac:dyDescent="0.25">
      <c r="A31" s="154"/>
      <c r="B31" s="155"/>
      <c r="C31" s="156"/>
    </row>
    <row r="32" spans="1:3" ht="13.15" customHeight="1" x14ac:dyDescent="0.25">
      <c r="A32" s="154"/>
      <c r="B32" s="155"/>
      <c r="C32" s="156"/>
    </row>
    <row r="33" spans="1:3" ht="13.15" customHeight="1" x14ac:dyDescent="0.25">
      <c r="A33" s="154"/>
      <c r="B33" s="155"/>
      <c r="C33" s="156"/>
    </row>
    <row r="34" spans="1:3" ht="13.15" customHeight="1" x14ac:dyDescent="0.25">
      <c r="A34" s="154"/>
      <c r="B34" s="155"/>
      <c r="C34" s="156"/>
    </row>
    <row r="35" spans="1:3" ht="13.15" customHeight="1" x14ac:dyDescent="0.25">
      <c r="A35" s="154"/>
      <c r="B35" s="155"/>
      <c r="C35" s="156"/>
    </row>
    <row r="36" spans="1:3" ht="13.15" customHeight="1" x14ac:dyDescent="0.25">
      <c r="A36" s="154"/>
      <c r="B36" s="155"/>
      <c r="C36" s="156"/>
    </row>
    <row r="37" spans="1:3" ht="13.15" customHeight="1" x14ac:dyDescent="0.25">
      <c r="A37" s="154"/>
      <c r="B37" s="155"/>
      <c r="C37" s="156"/>
    </row>
    <row r="38" spans="1:3" ht="13.15" customHeight="1" x14ac:dyDescent="0.25">
      <c r="A38" s="154"/>
      <c r="B38" s="155"/>
      <c r="C38" s="156"/>
    </row>
    <row r="39" spans="1:3" ht="13.15" customHeight="1" x14ac:dyDescent="0.25">
      <c r="A39" s="154"/>
      <c r="B39" s="155"/>
      <c r="C39" s="156"/>
    </row>
    <row r="40" spans="1:3" ht="13.15" customHeight="1" x14ac:dyDescent="0.25">
      <c r="A40" s="154"/>
      <c r="B40" s="155"/>
      <c r="C40" s="156"/>
    </row>
    <row r="41" spans="1:3" ht="13.15" customHeight="1" x14ac:dyDescent="0.25">
      <c r="A41" s="154"/>
      <c r="B41" s="155"/>
      <c r="C41" s="156"/>
    </row>
    <row r="42" spans="1:3" ht="13.15" customHeight="1" x14ac:dyDescent="0.25">
      <c r="A42" s="154"/>
      <c r="B42" s="155"/>
      <c r="C42" s="156"/>
    </row>
    <row r="43" spans="1:3" ht="13.15" customHeight="1" x14ac:dyDescent="0.25">
      <c r="A43" s="154"/>
      <c r="B43" s="155"/>
      <c r="C43" s="156"/>
    </row>
    <row r="44" spans="1:3" ht="13.15" customHeight="1" x14ac:dyDescent="0.25">
      <c r="A44" s="154"/>
      <c r="B44" s="155"/>
      <c r="C44" s="156"/>
    </row>
    <row r="45" spans="1:3" ht="13.15" customHeight="1" x14ac:dyDescent="0.25">
      <c r="A45" s="154"/>
      <c r="B45" s="155"/>
      <c r="C45" s="156"/>
    </row>
    <row r="46" spans="1:3" ht="13.15" customHeight="1" x14ac:dyDescent="0.25">
      <c r="A46" s="154"/>
      <c r="B46" s="155"/>
      <c r="C46" s="156"/>
    </row>
    <row r="47" spans="1:3" ht="13.15" customHeight="1" x14ac:dyDescent="0.25">
      <c r="A47" s="154"/>
      <c r="B47" s="155"/>
      <c r="C47" s="156"/>
    </row>
    <row r="48" spans="1:3" ht="13.15" customHeight="1" x14ac:dyDescent="0.25">
      <c r="A48" s="154"/>
      <c r="B48" s="155"/>
      <c r="C48" s="156"/>
    </row>
    <row r="49" spans="1:3" ht="13.15" customHeight="1" x14ac:dyDescent="0.25">
      <c r="A49" s="154"/>
      <c r="B49" s="155"/>
      <c r="C49" s="156"/>
    </row>
    <row r="50" spans="1:3" ht="13.15" customHeight="1" x14ac:dyDescent="0.25">
      <c r="A50" s="154"/>
      <c r="B50" s="155"/>
      <c r="C50" s="156"/>
    </row>
    <row r="51" spans="1:3" ht="13.15" customHeight="1" x14ac:dyDescent="0.25">
      <c r="A51" s="154"/>
      <c r="B51" s="155"/>
      <c r="C51" s="156"/>
    </row>
    <row r="52" spans="1:3" ht="13.15" customHeight="1" x14ac:dyDescent="0.25">
      <c r="A52" s="154"/>
      <c r="B52" s="155"/>
      <c r="C52" s="156"/>
    </row>
    <row r="53" spans="1:3" ht="13.15" customHeight="1" x14ac:dyDescent="0.25">
      <c r="A53" s="154"/>
      <c r="B53" s="155"/>
      <c r="C53" s="156"/>
    </row>
    <row r="54" spans="1:3" ht="13.15" customHeight="1" x14ac:dyDescent="0.25">
      <c r="A54" s="154"/>
      <c r="B54" s="155"/>
      <c r="C54" s="156"/>
    </row>
    <row r="55" spans="1:3" ht="13.15" customHeight="1" x14ac:dyDescent="0.2"/>
    <row r="56" spans="1:3" ht="13.15" customHeight="1" x14ac:dyDescent="0.2"/>
    <row r="57" spans="1:3" ht="13.15" customHeight="1" x14ac:dyDescent="0.2">
      <c r="A57" s="217" t="s">
        <v>146</v>
      </c>
      <c r="B57" s="209"/>
      <c r="C57" s="210"/>
    </row>
    <row r="58" spans="1:3" x14ac:dyDescent="0.2">
      <c r="A58" s="495"/>
      <c r="B58" s="496"/>
      <c r="C58" s="497"/>
    </row>
    <row r="59" spans="1:3" x14ac:dyDescent="0.2">
      <c r="A59" s="498"/>
      <c r="B59" s="436"/>
      <c r="C59" s="499"/>
    </row>
    <row r="60" spans="1:3" x14ac:dyDescent="0.2">
      <c r="A60" s="498"/>
      <c r="B60" s="436"/>
      <c r="C60" s="499"/>
    </row>
    <row r="61" spans="1:3" x14ac:dyDescent="0.2">
      <c r="A61" s="500"/>
      <c r="B61" s="501"/>
      <c r="C61" s="502"/>
    </row>
  </sheetData>
  <sheetProtection password="EE35" sheet="1" objects="1" scenarios="1" selectLockedCells="1"/>
  <mergeCells count="4">
    <mergeCell ref="A6:C6"/>
    <mergeCell ref="B10:C10"/>
    <mergeCell ref="A58:C61"/>
    <mergeCell ref="G3:I3"/>
  </mergeCells>
  <dataValidations count="7">
    <dataValidation allowBlank="1" showInputMessage="1" showErrorMessage="1" promptTitle="OHJE" prompt="Kirjaa budetin toiminto-välilehdille hakemuslomakkeelle kirjaamasi toiminnot yksi kerrallaan." sqref="C11"/>
    <dataValidation allowBlank="1" showInputMessage="1" showErrorMessage="1" promptTitle="OHJE" prompt="Kirjaa tähän hakulomakkeen mukainen toiminto nro 2." sqref="C10"/>
    <dataValidation type="list" allowBlank="1" showInputMessage="1" showErrorMessage="1" promptTitle="OHJE" prompt="Valitse alasvetovalikosta kustannusta määrittävä kustannuslaji. _x000a_ HUOM! Yksikkökustannuksia voi budjetoida ainoastaan kansallisessa tavoitteessa 6.1 ." sqref="A13:A54">
      <mc:AlternateContent xmlns:x12ac="http://schemas.microsoft.com/office/spreadsheetml/2011/1/ac" xmlns:mc="http://schemas.openxmlformats.org/markup-compatibility/2006">
        <mc:Choice Requires="x12ac">
          <x12ac:list>Käyttö- ja kiinteä omaisuus, Ostopalvelut,"Aineet, tarvikkeet ja muut kustannukset", Matkakustannukset (15% malli), Yksikkökustannus</x12ac:list>
        </mc:Choice>
        <mc:Fallback>
          <formula1>"Käyttö- ja kiinteä omaisuus, Ostopalvelut,Aineet, tarvikkeet ja muut kustannukset, Matkakustannukset (15% malli), Yksikkökustannus"</formula1>
        </mc:Fallback>
      </mc:AlternateContent>
    </dataValidation>
    <dataValidation allowBlank="1" showInputMessage="1" showErrorMessage="1" promptTitle="OHJE" prompt="Syötä euromäärä." sqref="C14:C54"/>
    <dataValidation allowBlank="1" showInputMessage="1" showErrorMessage="1" promptTitle="OHJE" prompt="Kirjaa kustannuksen selite." sqref="B13:B54"/>
    <dataValidation allowBlank="1" showInputMessage="1" showErrorMessage="1" promptTitle="OHJE" prompt="Jos tarkka kustannus ei ole tiedossa, budjetoi kustannus parhaan käytettävissä olevan arvion mukaisesti." sqref="C13"/>
    <dataValidation allowBlank="1" showInputMessage="1" showErrorMessage="1" promptTitle="OHJE" prompt="Voit halutessasi antaa lisätietoja hanketoimintojen kustannuksiin liittyen." sqref="A58"/>
  </dataValidations>
  <hyperlinks>
    <hyperlink ref="G3:I3" location="'Aloita tästä'!A1" display="PALAA TÄSTÄ KANSISIVULLE"/>
  </hyperlinks>
  <pageMargins left="0.39370078740157483" right="0.70866141732283472" top="0.39370078740157483" bottom="0.78740157480314965" header="0.31496062992125984" footer="0.31496062992125984"/>
  <pageSetup paperSize="9" fitToWidth="0"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3:I61"/>
  <sheetViews>
    <sheetView showGridLines="0" zoomScaleNormal="100" workbookViewId="0">
      <selection activeCell="B27" sqref="B27"/>
    </sheetView>
  </sheetViews>
  <sheetFormatPr defaultColWidth="9.140625" defaultRowHeight="12.75" x14ac:dyDescent="0.2"/>
  <cols>
    <col min="1" max="1" width="19.42578125" style="151" customWidth="1"/>
    <col min="2" max="2" width="48.7109375" customWidth="1"/>
    <col min="3" max="3" width="18.85546875" style="151" customWidth="1"/>
    <col min="4" max="16384" width="9.140625" style="151"/>
  </cols>
  <sheetData>
    <row r="3" spans="1:9" x14ac:dyDescent="0.2">
      <c r="G3" s="341" t="s">
        <v>223</v>
      </c>
      <c r="H3" s="342"/>
      <c r="I3" s="343"/>
    </row>
    <row r="4" spans="1:9" customFormat="1" x14ac:dyDescent="0.2"/>
    <row r="5" spans="1:9" customFormat="1" x14ac:dyDescent="0.2">
      <c r="A5" s="217" t="str">
        <f>'Budj perustiedot'!A10</f>
        <v>Hankkeen nimi</v>
      </c>
      <c r="B5" s="209" t="str">
        <f>IF('Budj perustiedot'!B10&lt;&gt;0,'Budj perustiedot'!B10,"")</f>
        <v/>
      </c>
      <c r="C5" s="210"/>
    </row>
    <row r="6" spans="1:9" customFormat="1" ht="60.75" customHeight="1" x14ac:dyDescent="0.2">
      <c r="A6" s="492">
        <f>N_HankkeenNimi</f>
        <v>0</v>
      </c>
      <c r="B6" s="493"/>
      <c r="C6" s="494"/>
    </row>
    <row r="7" spans="1:9" x14ac:dyDescent="0.2">
      <c r="C7" s="152"/>
    </row>
    <row r="8" spans="1:9" ht="15" x14ac:dyDescent="0.25">
      <c r="A8" s="218" t="s">
        <v>227</v>
      </c>
      <c r="B8" s="219" t="s">
        <v>173</v>
      </c>
      <c r="C8" s="220">
        <f>SUM(C13:C54)</f>
        <v>0</v>
      </c>
    </row>
    <row r="9" spans="1:9" customFormat="1" x14ac:dyDescent="0.2"/>
    <row r="10" spans="1:9" customFormat="1" ht="75" customHeight="1" x14ac:dyDescent="0.2">
      <c r="A10" s="221" t="s">
        <v>174</v>
      </c>
      <c r="B10" s="491">
        <f>N_Tavoite1Toiminto3</f>
        <v>0</v>
      </c>
      <c r="C10" s="491"/>
    </row>
    <row r="11" spans="1:9" customFormat="1" x14ac:dyDescent="0.2">
      <c r="C11" s="153"/>
    </row>
    <row r="12" spans="1:9" customFormat="1" ht="15" x14ac:dyDescent="0.25">
      <c r="A12" s="222" t="s">
        <v>175</v>
      </c>
      <c r="B12" s="222" t="s">
        <v>176</v>
      </c>
      <c r="C12" s="215" t="s">
        <v>160</v>
      </c>
    </row>
    <row r="13" spans="1:9" customFormat="1" ht="15" x14ac:dyDescent="0.25">
      <c r="A13" s="154"/>
      <c r="B13" s="155"/>
      <c r="C13" s="156">
        <v>0</v>
      </c>
    </row>
    <row r="14" spans="1:9" customFormat="1" ht="15" x14ac:dyDescent="0.25">
      <c r="A14" s="154"/>
      <c r="B14" s="155"/>
      <c r="C14" s="156"/>
    </row>
    <row r="15" spans="1:9" customFormat="1" ht="15" x14ac:dyDescent="0.25">
      <c r="A15" s="154"/>
      <c r="B15" s="155"/>
      <c r="C15" s="156"/>
    </row>
    <row r="16" spans="1:9" ht="13.15" customHeight="1" x14ac:dyDescent="0.25">
      <c r="A16" s="154"/>
      <c r="B16" s="155"/>
      <c r="C16" s="156"/>
    </row>
    <row r="17" spans="1:3" ht="13.15" customHeight="1" x14ac:dyDescent="0.25">
      <c r="A17" s="154"/>
      <c r="B17" s="155"/>
      <c r="C17" s="156"/>
    </row>
    <row r="18" spans="1:3" ht="13.15" customHeight="1" x14ac:dyDescent="0.25">
      <c r="A18" s="154"/>
      <c r="B18" s="155"/>
      <c r="C18" s="156"/>
    </row>
    <row r="19" spans="1:3" ht="13.15" customHeight="1" x14ac:dyDescent="0.25">
      <c r="A19" s="154"/>
      <c r="B19" s="155"/>
      <c r="C19" s="156"/>
    </row>
    <row r="20" spans="1:3" ht="13.15" customHeight="1" x14ac:dyDescent="0.25">
      <c r="A20" s="154"/>
      <c r="B20" s="155"/>
      <c r="C20" s="156"/>
    </row>
    <row r="21" spans="1:3" ht="13.15" customHeight="1" x14ac:dyDescent="0.25">
      <c r="A21" s="154"/>
      <c r="B21" s="155"/>
      <c r="C21" s="156"/>
    </row>
    <row r="22" spans="1:3" ht="13.15" customHeight="1" x14ac:dyDescent="0.25">
      <c r="A22" s="154"/>
      <c r="B22" s="155"/>
      <c r="C22" s="156"/>
    </row>
    <row r="23" spans="1:3" ht="13.15" customHeight="1" x14ac:dyDescent="0.25">
      <c r="A23" s="154"/>
      <c r="B23" s="155"/>
      <c r="C23" s="156"/>
    </row>
    <row r="24" spans="1:3" ht="13.15" customHeight="1" x14ac:dyDescent="0.25">
      <c r="A24" s="154"/>
      <c r="B24" s="155"/>
      <c r="C24" s="156"/>
    </row>
    <row r="25" spans="1:3" ht="13.15" customHeight="1" x14ac:dyDescent="0.25">
      <c r="A25" s="154"/>
      <c r="B25" s="155"/>
      <c r="C25" s="156"/>
    </row>
    <row r="26" spans="1:3" ht="13.15" customHeight="1" x14ac:dyDescent="0.25">
      <c r="A26" s="154"/>
      <c r="B26" s="155"/>
      <c r="C26" s="156"/>
    </row>
    <row r="27" spans="1:3" ht="13.15" customHeight="1" x14ac:dyDescent="0.25">
      <c r="A27" s="154"/>
      <c r="B27" s="155"/>
      <c r="C27" s="156"/>
    </row>
    <row r="28" spans="1:3" ht="13.15" customHeight="1" x14ac:dyDescent="0.25">
      <c r="A28" s="154"/>
      <c r="B28" s="155"/>
      <c r="C28" s="156"/>
    </row>
    <row r="29" spans="1:3" ht="13.15" customHeight="1" x14ac:dyDescent="0.25">
      <c r="A29" s="154"/>
      <c r="B29" s="155"/>
      <c r="C29" s="156"/>
    </row>
    <row r="30" spans="1:3" ht="13.15" customHeight="1" x14ac:dyDescent="0.25">
      <c r="A30" s="154"/>
      <c r="B30" s="155"/>
      <c r="C30" s="156"/>
    </row>
    <row r="31" spans="1:3" ht="13.15" customHeight="1" x14ac:dyDescent="0.25">
      <c r="A31" s="154"/>
      <c r="B31" s="155"/>
      <c r="C31" s="156"/>
    </row>
    <row r="32" spans="1:3" ht="13.15" customHeight="1" x14ac:dyDescent="0.25">
      <c r="A32" s="154"/>
      <c r="B32" s="155"/>
      <c r="C32" s="156"/>
    </row>
    <row r="33" spans="1:3" ht="13.15" customHeight="1" x14ac:dyDescent="0.25">
      <c r="A33" s="154"/>
      <c r="B33" s="155"/>
      <c r="C33" s="156"/>
    </row>
    <row r="34" spans="1:3" ht="13.15" customHeight="1" x14ac:dyDescent="0.25">
      <c r="A34" s="154"/>
      <c r="B34" s="155"/>
      <c r="C34" s="156"/>
    </row>
    <row r="35" spans="1:3" ht="13.15" customHeight="1" x14ac:dyDescent="0.25">
      <c r="A35" s="154"/>
      <c r="B35" s="155"/>
      <c r="C35" s="156"/>
    </row>
    <row r="36" spans="1:3" ht="13.15" customHeight="1" x14ac:dyDescent="0.25">
      <c r="A36" s="154"/>
      <c r="B36" s="155"/>
      <c r="C36" s="156"/>
    </row>
    <row r="37" spans="1:3" ht="13.15" customHeight="1" x14ac:dyDescent="0.25">
      <c r="A37" s="154"/>
      <c r="B37" s="155"/>
      <c r="C37" s="156"/>
    </row>
    <row r="38" spans="1:3" ht="13.15" customHeight="1" x14ac:dyDescent="0.25">
      <c r="A38" s="154"/>
      <c r="B38" s="155"/>
      <c r="C38" s="156"/>
    </row>
    <row r="39" spans="1:3" ht="13.15" customHeight="1" x14ac:dyDescent="0.25">
      <c r="A39" s="154"/>
      <c r="B39" s="155"/>
      <c r="C39" s="156"/>
    </row>
    <row r="40" spans="1:3" ht="13.15" customHeight="1" x14ac:dyDescent="0.25">
      <c r="A40" s="154"/>
      <c r="B40" s="155"/>
      <c r="C40" s="156"/>
    </row>
    <row r="41" spans="1:3" ht="13.15" customHeight="1" x14ac:dyDescent="0.25">
      <c r="A41" s="154"/>
      <c r="B41" s="155"/>
      <c r="C41" s="156"/>
    </row>
    <row r="42" spans="1:3" ht="13.15" customHeight="1" x14ac:dyDescent="0.25">
      <c r="A42" s="154"/>
      <c r="B42" s="155"/>
      <c r="C42" s="156"/>
    </row>
    <row r="43" spans="1:3" ht="13.15" customHeight="1" x14ac:dyDescent="0.25">
      <c r="A43" s="154"/>
      <c r="B43" s="155"/>
      <c r="C43" s="156"/>
    </row>
    <row r="44" spans="1:3" ht="13.15" customHeight="1" x14ac:dyDescent="0.25">
      <c r="A44" s="154"/>
      <c r="B44" s="155"/>
      <c r="C44" s="156"/>
    </row>
    <row r="45" spans="1:3" ht="13.15" customHeight="1" x14ac:dyDescent="0.25">
      <c r="A45" s="154"/>
      <c r="B45" s="155"/>
      <c r="C45" s="156"/>
    </row>
    <row r="46" spans="1:3" ht="13.15" customHeight="1" x14ac:dyDescent="0.25">
      <c r="A46" s="154"/>
      <c r="B46" s="155"/>
      <c r="C46" s="156"/>
    </row>
    <row r="47" spans="1:3" ht="13.15" customHeight="1" x14ac:dyDescent="0.25">
      <c r="A47" s="154"/>
      <c r="B47" s="155"/>
      <c r="C47" s="156"/>
    </row>
    <row r="48" spans="1:3" ht="13.15" customHeight="1" x14ac:dyDescent="0.25">
      <c r="A48" s="154"/>
      <c r="B48" s="155"/>
      <c r="C48" s="156"/>
    </row>
    <row r="49" spans="1:3" ht="13.15" customHeight="1" x14ac:dyDescent="0.25">
      <c r="A49" s="154"/>
      <c r="B49" s="155"/>
      <c r="C49" s="156"/>
    </row>
    <row r="50" spans="1:3" ht="13.15" customHeight="1" x14ac:dyDescent="0.25">
      <c r="A50" s="154"/>
      <c r="B50" s="155"/>
      <c r="C50" s="156"/>
    </row>
    <row r="51" spans="1:3" ht="13.15" customHeight="1" x14ac:dyDescent="0.25">
      <c r="A51" s="154"/>
      <c r="B51" s="155"/>
      <c r="C51" s="156"/>
    </row>
    <row r="52" spans="1:3" ht="13.15" customHeight="1" x14ac:dyDescent="0.25">
      <c r="A52" s="154"/>
      <c r="B52" s="155"/>
      <c r="C52" s="156"/>
    </row>
    <row r="53" spans="1:3" ht="13.15" customHeight="1" x14ac:dyDescent="0.25">
      <c r="A53" s="154"/>
      <c r="B53" s="155"/>
      <c r="C53" s="156"/>
    </row>
    <row r="54" spans="1:3" ht="13.15" customHeight="1" x14ac:dyDescent="0.25">
      <c r="A54" s="154"/>
      <c r="B54" s="155"/>
      <c r="C54" s="156"/>
    </row>
    <row r="55" spans="1:3" ht="13.15" customHeight="1" x14ac:dyDescent="0.2"/>
    <row r="56" spans="1:3" ht="13.15" customHeight="1" x14ac:dyDescent="0.2"/>
    <row r="57" spans="1:3" ht="13.15" customHeight="1" x14ac:dyDescent="0.2">
      <c r="A57" s="217" t="s">
        <v>146</v>
      </c>
      <c r="B57" s="209"/>
      <c r="C57" s="210"/>
    </row>
    <row r="58" spans="1:3" x14ac:dyDescent="0.2">
      <c r="A58" s="495"/>
      <c r="B58" s="496"/>
      <c r="C58" s="497"/>
    </row>
    <row r="59" spans="1:3" x14ac:dyDescent="0.2">
      <c r="A59" s="498"/>
      <c r="B59" s="436"/>
      <c r="C59" s="499"/>
    </row>
    <row r="60" spans="1:3" x14ac:dyDescent="0.2">
      <c r="A60" s="498"/>
      <c r="B60" s="436"/>
      <c r="C60" s="499"/>
    </row>
    <row r="61" spans="1:3" x14ac:dyDescent="0.2">
      <c r="A61" s="500"/>
      <c r="B61" s="501"/>
      <c r="C61" s="502"/>
    </row>
  </sheetData>
  <sheetProtection password="EE35" sheet="1" objects="1" scenarios="1" selectLockedCells="1"/>
  <mergeCells count="4">
    <mergeCell ref="A6:C6"/>
    <mergeCell ref="B10:C10"/>
    <mergeCell ref="A58:C61"/>
    <mergeCell ref="G3:I3"/>
  </mergeCells>
  <dataValidations count="7">
    <dataValidation allowBlank="1" showInputMessage="1" showErrorMessage="1" promptTitle="OHJE" prompt="Voit halutessasi antaa lisätietoja hanketoimintojen kustannuksiin liittyen." sqref="A58"/>
    <dataValidation allowBlank="1" showInputMessage="1" showErrorMessage="1" promptTitle="OHJE" prompt="Jos tarkka kustannus ei ole tiedossa, budjetoi kustannus parhaan käytettävissä olevan arvion mukaisesti." sqref="C13"/>
    <dataValidation allowBlank="1" showInputMessage="1" showErrorMessage="1" promptTitle="OHJE" prompt="Kirjaa kustannuksen selite." sqref="B13:B54"/>
    <dataValidation allowBlank="1" showInputMessage="1" showErrorMessage="1" promptTitle="OHJE" prompt="Syötä euromäärä." sqref="C14:C54"/>
    <dataValidation type="list" allowBlank="1" showInputMessage="1" showErrorMessage="1" promptTitle="OHJE" prompt="Valitse alasvetovalikosta kustannusta määrittävä kustannuslaji. _x000a_ HUOM! Yksikkökustannuksia voi budjetoida ainoastaan kansallisessa tavoitteessa 6.1 ." sqref="A13:A54">
      <mc:AlternateContent xmlns:x12ac="http://schemas.microsoft.com/office/spreadsheetml/2011/1/ac" xmlns:mc="http://schemas.openxmlformats.org/markup-compatibility/2006">
        <mc:Choice Requires="x12ac">
          <x12ac:list>Käyttö- ja kiinteä omaisuus, Ostopalvelut,"Aineet, tarvikkeet ja muut kustannukset", Matkakustannukset (15% malli), Yksikkökustannus</x12ac:list>
        </mc:Choice>
        <mc:Fallback>
          <formula1>"Käyttö- ja kiinteä omaisuus, Ostopalvelut,Aineet, tarvikkeet ja muut kustannukset, Matkakustannukset (15% malli), Yksikkökustannus"</formula1>
        </mc:Fallback>
      </mc:AlternateContent>
    </dataValidation>
    <dataValidation allowBlank="1" showInputMessage="1" showErrorMessage="1" promptTitle="OHJE" prompt="Kirjaa tähän hakulomakkeen mukainen toiminto nro 3._x000a_" sqref="C10"/>
    <dataValidation allowBlank="1" showInputMessage="1" showErrorMessage="1" promptTitle="OHJE" prompt="Kirjaa budetin toiminto-välilehdille hakemuslomakkeelle kirjaamasi toiminnot yksi kerrallaan." sqref="C11"/>
  </dataValidations>
  <hyperlinks>
    <hyperlink ref="G3:I3" location="'Aloita tästä'!A1" display="PALAA TÄSTÄ KANSISIVULLE"/>
  </hyperlinks>
  <pageMargins left="0.39370078740157483" right="0.70866141732283472" top="0.39370078740157483" bottom="0.78740157480314965" header="0.31496062992125984" footer="0.31496062992125984"/>
  <pageSetup paperSize="9" fitToWidth="0"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3:I61"/>
  <sheetViews>
    <sheetView showGridLines="0" zoomScaleNormal="100" workbookViewId="0">
      <selection activeCell="G3" sqref="G3:I3"/>
    </sheetView>
  </sheetViews>
  <sheetFormatPr defaultColWidth="9.140625" defaultRowHeight="12.75" x14ac:dyDescent="0.2"/>
  <cols>
    <col min="1" max="1" width="19.42578125" style="151" customWidth="1"/>
    <col min="2" max="2" width="48.7109375" customWidth="1"/>
    <col min="3" max="3" width="18.85546875" style="151" customWidth="1"/>
    <col min="4" max="16384" width="9.140625" style="151"/>
  </cols>
  <sheetData>
    <row r="3" spans="1:9" x14ac:dyDescent="0.2">
      <c r="G3" s="341" t="s">
        <v>223</v>
      </c>
      <c r="H3" s="342"/>
      <c r="I3" s="343"/>
    </row>
    <row r="4" spans="1:9" customFormat="1" x14ac:dyDescent="0.2"/>
    <row r="5" spans="1:9" customFormat="1" x14ac:dyDescent="0.2">
      <c r="A5" s="217" t="str">
        <f>'Budj perustiedot'!A10</f>
        <v>Hankkeen nimi</v>
      </c>
      <c r="B5" s="209" t="str">
        <f>IF('Budj perustiedot'!B10&lt;&gt;0,'Budj perustiedot'!B10,"")</f>
        <v/>
      </c>
      <c r="C5" s="210"/>
    </row>
    <row r="6" spans="1:9" customFormat="1" ht="60.75" customHeight="1" x14ac:dyDescent="0.2">
      <c r="A6" s="492">
        <f>N_HankkeenNimi</f>
        <v>0</v>
      </c>
      <c r="B6" s="493"/>
      <c r="C6" s="494"/>
    </row>
    <row r="7" spans="1:9" x14ac:dyDescent="0.2">
      <c r="C7" s="152"/>
    </row>
    <row r="8" spans="1:9" ht="15" x14ac:dyDescent="0.25">
      <c r="A8" s="218" t="s">
        <v>228</v>
      </c>
      <c r="B8" s="219" t="s">
        <v>173</v>
      </c>
      <c r="C8" s="220">
        <f>SUM(C13:C54)</f>
        <v>0</v>
      </c>
    </row>
    <row r="9" spans="1:9" customFormat="1" x14ac:dyDescent="0.2"/>
    <row r="10" spans="1:9" customFormat="1" ht="75" customHeight="1" x14ac:dyDescent="0.2">
      <c r="A10" s="221" t="s">
        <v>174</v>
      </c>
      <c r="B10" s="491">
        <f>N_Tavoite2Toiminto1</f>
        <v>0</v>
      </c>
      <c r="C10" s="491"/>
    </row>
    <row r="11" spans="1:9" customFormat="1" x14ac:dyDescent="0.2">
      <c r="C11" s="153"/>
    </row>
    <row r="12" spans="1:9" customFormat="1" ht="15" x14ac:dyDescent="0.25">
      <c r="A12" s="222" t="s">
        <v>175</v>
      </c>
      <c r="B12" s="222" t="s">
        <v>176</v>
      </c>
      <c r="C12" s="215" t="s">
        <v>160</v>
      </c>
    </row>
    <row r="13" spans="1:9" customFormat="1" ht="15" x14ac:dyDescent="0.25">
      <c r="A13" s="154"/>
      <c r="B13" s="155"/>
      <c r="C13" s="156">
        <v>0</v>
      </c>
    </row>
    <row r="14" spans="1:9" customFormat="1" ht="15" x14ac:dyDescent="0.25">
      <c r="A14" s="154"/>
      <c r="B14" s="155"/>
      <c r="C14" s="156"/>
    </row>
    <row r="15" spans="1:9" customFormat="1" ht="15" x14ac:dyDescent="0.25">
      <c r="A15" s="154"/>
      <c r="B15" s="155"/>
      <c r="C15" s="156"/>
    </row>
    <row r="16" spans="1:9" ht="13.15" customHeight="1" x14ac:dyDescent="0.25">
      <c r="A16" s="154"/>
      <c r="B16" s="155"/>
      <c r="C16" s="156"/>
    </row>
    <row r="17" spans="1:3" ht="13.15" customHeight="1" x14ac:dyDescent="0.25">
      <c r="A17" s="154"/>
      <c r="B17" s="155"/>
      <c r="C17" s="156"/>
    </row>
    <row r="18" spans="1:3" ht="13.15" customHeight="1" x14ac:dyDescent="0.25">
      <c r="A18" s="154"/>
      <c r="B18" s="155"/>
      <c r="C18" s="156"/>
    </row>
    <row r="19" spans="1:3" ht="13.15" customHeight="1" x14ac:dyDescent="0.25">
      <c r="A19" s="154"/>
      <c r="B19" s="155"/>
      <c r="C19" s="156"/>
    </row>
    <row r="20" spans="1:3" ht="13.15" customHeight="1" x14ac:dyDescent="0.25">
      <c r="A20" s="154"/>
      <c r="B20" s="155"/>
      <c r="C20" s="156"/>
    </row>
    <row r="21" spans="1:3" ht="13.15" customHeight="1" x14ac:dyDescent="0.25">
      <c r="A21" s="154"/>
      <c r="B21" s="155"/>
      <c r="C21" s="156"/>
    </row>
    <row r="22" spans="1:3" ht="13.15" customHeight="1" x14ac:dyDescent="0.25">
      <c r="A22" s="154"/>
      <c r="B22" s="155"/>
      <c r="C22" s="156"/>
    </row>
    <row r="23" spans="1:3" ht="13.15" customHeight="1" x14ac:dyDescent="0.25">
      <c r="A23" s="154"/>
      <c r="B23" s="155"/>
      <c r="C23" s="156"/>
    </row>
    <row r="24" spans="1:3" ht="13.15" customHeight="1" x14ac:dyDescent="0.25">
      <c r="A24" s="154"/>
      <c r="B24" s="155"/>
      <c r="C24" s="156"/>
    </row>
    <row r="25" spans="1:3" ht="13.15" customHeight="1" x14ac:dyDescent="0.25">
      <c r="A25" s="154"/>
      <c r="B25" s="155"/>
      <c r="C25" s="156"/>
    </row>
    <row r="26" spans="1:3" ht="13.15" customHeight="1" x14ac:dyDescent="0.25">
      <c r="A26" s="154"/>
      <c r="B26" s="155"/>
      <c r="C26" s="156"/>
    </row>
    <row r="27" spans="1:3" ht="13.15" customHeight="1" x14ac:dyDescent="0.25">
      <c r="A27" s="154"/>
      <c r="B27" s="155"/>
      <c r="C27" s="156"/>
    </row>
    <row r="28" spans="1:3" ht="13.15" customHeight="1" x14ac:dyDescent="0.25">
      <c r="A28" s="154"/>
      <c r="B28" s="155"/>
      <c r="C28" s="156"/>
    </row>
    <row r="29" spans="1:3" ht="13.15" customHeight="1" x14ac:dyDescent="0.25">
      <c r="A29" s="154"/>
      <c r="B29" s="155"/>
      <c r="C29" s="156"/>
    </row>
    <row r="30" spans="1:3" ht="13.15" customHeight="1" x14ac:dyDescent="0.25">
      <c r="A30" s="154"/>
      <c r="B30" s="155"/>
      <c r="C30" s="156"/>
    </row>
    <row r="31" spans="1:3" ht="13.15" customHeight="1" x14ac:dyDescent="0.25">
      <c r="A31" s="154"/>
      <c r="B31" s="155"/>
      <c r="C31" s="156"/>
    </row>
    <row r="32" spans="1:3" ht="13.15" customHeight="1" x14ac:dyDescent="0.25">
      <c r="A32" s="154"/>
      <c r="B32" s="155"/>
      <c r="C32" s="156"/>
    </row>
    <row r="33" spans="1:3" ht="13.15" customHeight="1" x14ac:dyDescent="0.25">
      <c r="A33" s="154"/>
      <c r="B33" s="155"/>
      <c r="C33" s="156"/>
    </row>
    <row r="34" spans="1:3" ht="13.15" customHeight="1" x14ac:dyDescent="0.25">
      <c r="A34" s="154"/>
      <c r="B34" s="155"/>
      <c r="C34" s="156"/>
    </row>
    <row r="35" spans="1:3" ht="13.15" customHeight="1" x14ac:dyDescent="0.25">
      <c r="A35" s="154"/>
      <c r="B35" s="155"/>
      <c r="C35" s="156"/>
    </row>
    <row r="36" spans="1:3" ht="13.15" customHeight="1" x14ac:dyDescent="0.25">
      <c r="A36" s="154"/>
      <c r="B36" s="155"/>
      <c r="C36" s="156"/>
    </row>
    <row r="37" spans="1:3" ht="13.15" customHeight="1" x14ac:dyDescent="0.25">
      <c r="A37" s="154"/>
      <c r="B37" s="155"/>
      <c r="C37" s="156"/>
    </row>
    <row r="38" spans="1:3" ht="13.15" customHeight="1" x14ac:dyDescent="0.25">
      <c r="A38" s="154"/>
      <c r="B38" s="155"/>
      <c r="C38" s="156"/>
    </row>
    <row r="39" spans="1:3" ht="13.15" customHeight="1" x14ac:dyDescent="0.25">
      <c r="A39" s="154"/>
      <c r="B39" s="155"/>
      <c r="C39" s="156"/>
    </row>
    <row r="40" spans="1:3" ht="13.15" customHeight="1" x14ac:dyDescent="0.25">
      <c r="A40" s="154"/>
      <c r="B40" s="155"/>
      <c r="C40" s="156"/>
    </row>
    <row r="41" spans="1:3" ht="13.15" customHeight="1" x14ac:dyDescent="0.25">
      <c r="A41" s="154"/>
      <c r="B41" s="155"/>
      <c r="C41" s="156"/>
    </row>
    <row r="42" spans="1:3" ht="13.15" customHeight="1" x14ac:dyDescent="0.25">
      <c r="A42" s="154"/>
      <c r="B42" s="155"/>
      <c r="C42" s="156"/>
    </row>
    <row r="43" spans="1:3" ht="13.15" customHeight="1" x14ac:dyDescent="0.25">
      <c r="A43" s="154"/>
      <c r="B43" s="155"/>
      <c r="C43" s="156"/>
    </row>
    <row r="44" spans="1:3" ht="13.15" customHeight="1" x14ac:dyDescent="0.25">
      <c r="A44" s="154"/>
      <c r="B44" s="155"/>
      <c r="C44" s="156"/>
    </row>
    <row r="45" spans="1:3" ht="13.15" customHeight="1" x14ac:dyDescent="0.25">
      <c r="A45" s="154"/>
      <c r="B45" s="155"/>
      <c r="C45" s="156"/>
    </row>
    <row r="46" spans="1:3" ht="13.15" customHeight="1" x14ac:dyDescent="0.25">
      <c r="A46" s="154"/>
      <c r="B46" s="155"/>
      <c r="C46" s="156"/>
    </row>
    <row r="47" spans="1:3" ht="13.15" customHeight="1" x14ac:dyDescent="0.25">
      <c r="A47" s="154"/>
      <c r="B47" s="155"/>
      <c r="C47" s="156"/>
    </row>
    <row r="48" spans="1:3" ht="13.15" customHeight="1" x14ac:dyDescent="0.25">
      <c r="A48" s="154"/>
      <c r="B48" s="155"/>
      <c r="C48" s="156"/>
    </row>
    <row r="49" spans="1:3" ht="13.15" customHeight="1" x14ac:dyDescent="0.25">
      <c r="A49" s="154"/>
      <c r="B49" s="155"/>
      <c r="C49" s="156"/>
    </row>
    <row r="50" spans="1:3" ht="13.15" customHeight="1" x14ac:dyDescent="0.25">
      <c r="A50" s="154"/>
      <c r="B50" s="155"/>
      <c r="C50" s="156"/>
    </row>
    <row r="51" spans="1:3" ht="13.15" customHeight="1" x14ac:dyDescent="0.25">
      <c r="A51" s="154"/>
      <c r="B51" s="155"/>
      <c r="C51" s="156"/>
    </row>
    <row r="52" spans="1:3" ht="13.15" customHeight="1" x14ac:dyDescent="0.25">
      <c r="A52" s="154"/>
      <c r="B52" s="155"/>
      <c r="C52" s="156"/>
    </row>
    <row r="53" spans="1:3" ht="13.15" customHeight="1" x14ac:dyDescent="0.25">
      <c r="A53" s="154"/>
      <c r="B53" s="155"/>
      <c r="C53" s="156"/>
    </row>
    <row r="54" spans="1:3" ht="13.15" customHeight="1" x14ac:dyDescent="0.25">
      <c r="A54" s="154"/>
      <c r="B54" s="155"/>
      <c r="C54" s="156"/>
    </row>
    <row r="55" spans="1:3" ht="13.15" customHeight="1" x14ac:dyDescent="0.2"/>
    <row r="56" spans="1:3" ht="13.15" customHeight="1" x14ac:dyDescent="0.2"/>
    <row r="57" spans="1:3" ht="13.15" customHeight="1" x14ac:dyDescent="0.2">
      <c r="A57" s="217" t="s">
        <v>146</v>
      </c>
      <c r="B57" s="209"/>
      <c r="C57" s="210"/>
    </row>
    <row r="58" spans="1:3" x14ac:dyDescent="0.2">
      <c r="A58" s="495"/>
      <c r="B58" s="496"/>
      <c r="C58" s="497"/>
    </row>
    <row r="59" spans="1:3" x14ac:dyDescent="0.2">
      <c r="A59" s="498"/>
      <c r="B59" s="436"/>
      <c r="C59" s="499"/>
    </row>
    <row r="60" spans="1:3" x14ac:dyDescent="0.2">
      <c r="A60" s="498"/>
      <c r="B60" s="436"/>
      <c r="C60" s="499"/>
    </row>
    <row r="61" spans="1:3" x14ac:dyDescent="0.2">
      <c r="A61" s="500"/>
      <c r="B61" s="501"/>
      <c r="C61" s="502"/>
    </row>
  </sheetData>
  <sheetProtection password="EE35" sheet="1" objects="1" scenarios="1" selectLockedCells="1"/>
  <mergeCells count="4">
    <mergeCell ref="G3:I3"/>
    <mergeCell ref="A6:C6"/>
    <mergeCell ref="B10:C10"/>
    <mergeCell ref="A58:C61"/>
  </mergeCells>
  <dataValidations count="7">
    <dataValidation allowBlank="1" showInputMessage="1" showErrorMessage="1" promptTitle="OHJE" prompt="Kirjaa budetin toiminto-välilehdille hakemuslomakkeelle kirjaamasi toiminnot yksi kerrallaan." sqref="C11"/>
    <dataValidation allowBlank="1" showInputMessage="1" showErrorMessage="1" promptTitle="OHJE" prompt="Kirjaa tähän hakulomakkeen mukainen toiminto nro 1." sqref="C10"/>
    <dataValidation type="list" allowBlank="1" showInputMessage="1" showErrorMessage="1" promptTitle="OHJE" prompt="Valitse alasvetovalikosta kustannusta määrittävä kustannuslaji. _x000a_ HUOM! Yksikkökustannuksia voi budjetoida ainoastaan kansallisessa tavoitteessa 6.1 ." sqref="A13:A54">
      <mc:AlternateContent xmlns:x12ac="http://schemas.microsoft.com/office/spreadsheetml/2011/1/ac" xmlns:mc="http://schemas.openxmlformats.org/markup-compatibility/2006">
        <mc:Choice Requires="x12ac">
          <x12ac:list>Käyttö- ja kiinteä omaisuus, Ostopalvelut,"Aineet, tarvikkeet ja muut kustannukset", Matkakustannukset (15% malli), Yksikkökustannus</x12ac:list>
        </mc:Choice>
        <mc:Fallback>
          <formula1>"Käyttö- ja kiinteä omaisuus, Ostopalvelut,Aineet, tarvikkeet ja muut kustannukset, Matkakustannukset (15% malli), Yksikkökustannus"</formula1>
        </mc:Fallback>
      </mc:AlternateContent>
    </dataValidation>
    <dataValidation allowBlank="1" showInputMessage="1" showErrorMessage="1" promptTitle="OHJE" prompt="Syötä euromäärä." sqref="C14:C54"/>
    <dataValidation allowBlank="1" showInputMessage="1" showErrorMessage="1" promptTitle="OHJE" prompt="Kirjaa kustannuksen selite." sqref="B13:B54"/>
    <dataValidation allowBlank="1" showInputMessage="1" showErrorMessage="1" promptTitle="OHJE" prompt="Jos tarkka kustannus ei ole tiedossa, budjetoi kustannus parhaan käytettävissä olevan arvion mukaisesti." sqref="C13"/>
    <dataValidation allowBlank="1" showInputMessage="1" showErrorMessage="1" promptTitle="OHJE" prompt="Voit halutessasi antaa lisätietoja hanketoimintojen kustannuksiin liittyen." sqref="A58"/>
  </dataValidations>
  <hyperlinks>
    <hyperlink ref="G3:I3" location="'Aloita tästä'!A1" display="PALAA TÄSTÄ KANSISIVULLE"/>
  </hyperlinks>
  <pageMargins left="0.39370078740157483" right="0.70866141732283472" top="0.39370078740157483" bottom="0.78740157480314965" header="0.31496062992125984" footer="0.31496062992125984"/>
  <pageSetup paperSize="9" fitToWidth="0" fitToHeight="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3:I61"/>
  <sheetViews>
    <sheetView showGridLines="0" zoomScaleNormal="100" workbookViewId="0">
      <selection activeCell="G3" sqref="G3:I3"/>
    </sheetView>
  </sheetViews>
  <sheetFormatPr defaultColWidth="9.140625" defaultRowHeight="12.75" x14ac:dyDescent="0.2"/>
  <cols>
    <col min="1" max="1" width="19.42578125" style="151" customWidth="1"/>
    <col min="2" max="2" width="48.7109375" customWidth="1"/>
    <col min="3" max="3" width="18.85546875" style="151" customWidth="1"/>
    <col min="4" max="16384" width="9.140625" style="151"/>
  </cols>
  <sheetData>
    <row r="3" spans="1:9" x14ac:dyDescent="0.2">
      <c r="G3" s="341" t="s">
        <v>223</v>
      </c>
      <c r="H3" s="342"/>
      <c r="I3" s="343"/>
    </row>
    <row r="4" spans="1:9" customFormat="1" x14ac:dyDescent="0.2"/>
    <row r="5" spans="1:9" customFormat="1" x14ac:dyDescent="0.2">
      <c r="A5" s="217" t="str">
        <f>'Budj perustiedot'!A10</f>
        <v>Hankkeen nimi</v>
      </c>
      <c r="B5" s="209" t="str">
        <f>IF('Budj perustiedot'!B10&lt;&gt;0,'Budj perustiedot'!B10,"")</f>
        <v/>
      </c>
      <c r="C5" s="210"/>
    </row>
    <row r="6" spans="1:9" customFormat="1" ht="60.75" customHeight="1" x14ac:dyDescent="0.2">
      <c r="A6" s="492">
        <f>N_HankkeenNimi</f>
        <v>0</v>
      </c>
      <c r="B6" s="493"/>
      <c r="C6" s="494"/>
    </row>
    <row r="7" spans="1:9" x14ac:dyDescent="0.2">
      <c r="C7" s="152"/>
    </row>
    <row r="8" spans="1:9" ht="15" x14ac:dyDescent="0.25">
      <c r="A8" s="218" t="s">
        <v>229</v>
      </c>
      <c r="B8" s="219" t="s">
        <v>173</v>
      </c>
      <c r="C8" s="220">
        <f>SUM(C13:C54)</f>
        <v>0</v>
      </c>
    </row>
    <row r="9" spans="1:9" customFormat="1" x14ac:dyDescent="0.2"/>
    <row r="10" spans="1:9" customFormat="1" ht="75" customHeight="1" x14ac:dyDescent="0.2">
      <c r="A10" s="221" t="s">
        <v>174</v>
      </c>
      <c r="B10" s="491">
        <f>N_Tavoite2Toiminto2</f>
        <v>0</v>
      </c>
      <c r="C10" s="491"/>
    </row>
    <row r="11" spans="1:9" customFormat="1" x14ac:dyDescent="0.2">
      <c r="C11" s="153"/>
    </row>
    <row r="12" spans="1:9" customFormat="1" ht="15" x14ac:dyDescent="0.25">
      <c r="A12" s="222" t="s">
        <v>175</v>
      </c>
      <c r="B12" s="222" t="s">
        <v>176</v>
      </c>
      <c r="C12" s="215" t="s">
        <v>160</v>
      </c>
    </row>
    <row r="13" spans="1:9" customFormat="1" ht="15" x14ac:dyDescent="0.25">
      <c r="A13" s="154"/>
      <c r="B13" s="155"/>
      <c r="C13" s="156">
        <v>0</v>
      </c>
    </row>
    <row r="14" spans="1:9" customFormat="1" ht="15" x14ac:dyDescent="0.25">
      <c r="A14" s="154"/>
      <c r="B14" s="155"/>
      <c r="C14" s="156"/>
    </row>
    <row r="15" spans="1:9" customFormat="1" ht="15" x14ac:dyDescent="0.25">
      <c r="A15" s="154"/>
      <c r="B15" s="155"/>
      <c r="C15" s="156"/>
    </row>
    <row r="16" spans="1:9" ht="13.15" customHeight="1" x14ac:dyDescent="0.25">
      <c r="A16" s="154"/>
      <c r="B16" s="155"/>
      <c r="C16" s="156"/>
    </row>
    <row r="17" spans="1:3" ht="13.15" customHeight="1" x14ac:dyDescent="0.25">
      <c r="A17" s="154"/>
      <c r="B17" s="155"/>
      <c r="C17" s="156"/>
    </row>
    <row r="18" spans="1:3" ht="13.15" customHeight="1" x14ac:dyDescent="0.25">
      <c r="A18" s="154"/>
      <c r="B18" s="155"/>
      <c r="C18" s="156"/>
    </row>
    <row r="19" spans="1:3" ht="13.15" customHeight="1" x14ac:dyDescent="0.25">
      <c r="A19" s="154"/>
      <c r="B19" s="155"/>
      <c r="C19" s="156"/>
    </row>
    <row r="20" spans="1:3" ht="13.15" customHeight="1" x14ac:dyDescent="0.25">
      <c r="A20" s="154"/>
      <c r="B20" s="155"/>
      <c r="C20" s="156"/>
    </row>
    <row r="21" spans="1:3" ht="13.15" customHeight="1" x14ac:dyDescent="0.25">
      <c r="A21" s="154"/>
      <c r="B21" s="155"/>
      <c r="C21" s="156"/>
    </row>
    <row r="22" spans="1:3" ht="13.15" customHeight="1" x14ac:dyDescent="0.25">
      <c r="A22" s="154"/>
      <c r="B22" s="155"/>
      <c r="C22" s="156"/>
    </row>
    <row r="23" spans="1:3" ht="13.15" customHeight="1" x14ac:dyDescent="0.25">
      <c r="A23" s="154"/>
      <c r="B23" s="155"/>
      <c r="C23" s="156"/>
    </row>
    <row r="24" spans="1:3" ht="13.15" customHeight="1" x14ac:dyDescent="0.25">
      <c r="A24" s="154"/>
      <c r="B24" s="155"/>
      <c r="C24" s="156"/>
    </row>
    <row r="25" spans="1:3" ht="13.15" customHeight="1" x14ac:dyDescent="0.25">
      <c r="A25" s="154"/>
      <c r="B25" s="155"/>
      <c r="C25" s="156"/>
    </row>
    <row r="26" spans="1:3" ht="13.15" customHeight="1" x14ac:dyDescent="0.25">
      <c r="A26" s="154"/>
      <c r="B26" s="155"/>
      <c r="C26" s="156"/>
    </row>
    <row r="27" spans="1:3" ht="13.15" customHeight="1" x14ac:dyDescent="0.25">
      <c r="A27" s="154"/>
      <c r="B27" s="155"/>
      <c r="C27" s="156"/>
    </row>
    <row r="28" spans="1:3" ht="13.15" customHeight="1" x14ac:dyDescent="0.25">
      <c r="A28" s="154"/>
      <c r="B28" s="155"/>
      <c r="C28" s="156"/>
    </row>
    <row r="29" spans="1:3" ht="13.15" customHeight="1" x14ac:dyDescent="0.25">
      <c r="A29" s="154"/>
      <c r="B29" s="155"/>
      <c r="C29" s="156"/>
    </row>
    <row r="30" spans="1:3" ht="13.15" customHeight="1" x14ac:dyDescent="0.25">
      <c r="A30" s="154"/>
      <c r="B30" s="155"/>
      <c r="C30" s="156"/>
    </row>
    <row r="31" spans="1:3" ht="13.15" customHeight="1" x14ac:dyDescent="0.25">
      <c r="A31" s="154"/>
      <c r="B31" s="155"/>
      <c r="C31" s="156"/>
    </row>
    <row r="32" spans="1:3" ht="13.15" customHeight="1" x14ac:dyDescent="0.25">
      <c r="A32" s="154"/>
      <c r="B32" s="155"/>
      <c r="C32" s="156"/>
    </row>
    <row r="33" spans="1:3" ht="13.15" customHeight="1" x14ac:dyDescent="0.25">
      <c r="A33" s="154"/>
      <c r="B33" s="155"/>
      <c r="C33" s="156"/>
    </row>
    <row r="34" spans="1:3" ht="13.15" customHeight="1" x14ac:dyDescent="0.25">
      <c r="A34" s="154"/>
      <c r="B34" s="155"/>
      <c r="C34" s="156"/>
    </row>
    <row r="35" spans="1:3" ht="13.15" customHeight="1" x14ac:dyDescent="0.25">
      <c r="A35" s="154"/>
      <c r="B35" s="155"/>
      <c r="C35" s="156"/>
    </row>
    <row r="36" spans="1:3" ht="13.15" customHeight="1" x14ac:dyDescent="0.25">
      <c r="A36" s="154"/>
      <c r="B36" s="155"/>
      <c r="C36" s="156"/>
    </row>
    <row r="37" spans="1:3" ht="13.15" customHeight="1" x14ac:dyDescent="0.25">
      <c r="A37" s="154"/>
      <c r="B37" s="155"/>
      <c r="C37" s="156"/>
    </row>
    <row r="38" spans="1:3" ht="13.15" customHeight="1" x14ac:dyDescent="0.25">
      <c r="A38" s="154"/>
      <c r="B38" s="155"/>
      <c r="C38" s="156"/>
    </row>
    <row r="39" spans="1:3" ht="13.15" customHeight="1" x14ac:dyDescent="0.25">
      <c r="A39" s="154"/>
      <c r="B39" s="155"/>
      <c r="C39" s="156"/>
    </row>
    <row r="40" spans="1:3" ht="13.15" customHeight="1" x14ac:dyDescent="0.25">
      <c r="A40" s="154"/>
      <c r="B40" s="155"/>
      <c r="C40" s="156"/>
    </row>
    <row r="41" spans="1:3" ht="13.15" customHeight="1" x14ac:dyDescent="0.25">
      <c r="A41" s="154"/>
      <c r="B41" s="155"/>
      <c r="C41" s="156"/>
    </row>
    <row r="42" spans="1:3" ht="13.15" customHeight="1" x14ac:dyDescent="0.25">
      <c r="A42" s="154"/>
      <c r="B42" s="155"/>
      <c r="C42" s="156"/>
    </row>
    <row r="43" spans="1:3" ht="13.15" customHeight="1" x14ac:dyDescent="0.25">
      <c r="A43" s="154"/>
      <c r="B43" s="155"/>
      <c r="C43" s="156"/>
    </row>
    <row r="44" spans="1:3" ht="13.15" customHeight="1" x14ac:dyDescent="0.25">
      <c r="A44" s="154"/>
      <c r="B44" s="155"/>
      <c r="C44" s="156"/>
    </row>
    <row r="45" spans="1:3" ht="13.15" customHeight="1" x14ac:dyDescent="0.25">
      <c r="A45" s="154"/>
      <c r="B45" s="155"/>
      <c r="C45" s="156"/>
    </row>
    <row r="46" spans="1:3" ht="13.15" customHeight="1" x14ac:dyDescent="0.25">
      <c r="A46" s="154"/>
      <c r="B46" s="155"/>
      <c r="C46" s="156"/>
    </row>
    <row r="47" spans="1:3" ht="13.15" customHeight="1" x14ac:dyDescent="0.25">
      <c r="A47" s="154"/>
      <c r="B47" s="155"/>
      <c r="C47" s="156"/>
    </row>
    <row r="48" spans="1:3" ht="13.15" customHeight="1" x14ac:dyDescent="0.25">
      <c r="A48" s="154"/>
      <c r="B48" s="155"/>
      <c r="C48" s="156"/>
    </row>
    <row r="49" spans="1:3" ht="13.15" customHeight="1" x14ac:dyDescent="0.25">
      <c r="A49" s="154"/>
      <c r="B49" s="155"/>
      <c r="C49" s="156"/>
    </row>
    <row r="50" spans="1:3" ht="13.15" customHeight="1" x14ac:dyDescent="0.25">
      <c r="A50" s="154"/>
      <c r="B50" s="155"/>
      <c r="C50" s="156"/>
    </row>
    <row r="51" spans="1:3" ht="13.15" customHeight="1" x14ac:dyDescent="0.25">
      <c r="A51" s="154"/>
      <c r="B51" s="155"/>
      <c r="C51" s="156"/>
    </row>
    <row r="52" spans="1:3" ht="13.15" customHeight="1" x14ac:dyDescent="0.25">
      <c r="A52" s="154"/>
      <c r="B52" s="155"/>
      <c r="C52" s="156"/>
    </row>
    <row r="53" spans="1:3" ht="13.15" customHeight="1" x14ac:dyDescent="0.25">
      <c r="A53" s="154"/>
      <c r="B53" s="155"/>
      <c r="C53" s="156"/>
    </row>
    <row r="54" spans="1:3" ht="13.15" customHeight="1" x14ac:dyDescent="0.25">
      <c r="A54" s="154"/>
      <c r="B54" s="155"/>
      <c r="C54" s="156"/>
    </row>
    <row r="55" spans="1:3" ht="13.15" customHeight="1" x14ac:dyDescent="0.2"/>
    <row r="56" spans="1:3" ht="13.15" customHeight="1" x14ac:dyDescent="0.2"/>
    <row r="57" spans="1:3" ht="13.15" customHeight="1" x14ac:dyDescent="0.2">
      <c r="A57" s="217" t="s">
        <v>146</v>
      </c>
      <c r="B57" s="209"/>
      <c r="C57" s="210"/>
    </row>
    <row r="58" spans="1:3" x14ac:dyDescent="0.2">
      <c r="A58" s="495"/>
      <c r="B58" s="496"/>
      <c r="C58" s="497"/>
    </row>
    <row r="59" spans="1:3" x14ac:dyDescent="0.2">
      <c r="A59" s="498"/>
      <c r="B59" s="436"/>
      <c r="C59" s="499"/>
    </row>
    <row r="60" spans="1:3" x14ac:dyDescent="0.2">
      <c r="A60" s="498"/>
      <c r="B60" s="436"/>
      <c r="C60" s="499"/>
    </row>
    <row r="61" spans="1:3" x14ac:dyDescent="0.2">
      <c r="A61" s="500"/>
      <c r="B61" s="501"/>
      <c r="C61" s="502"/>
    </row>
  </sheetData>
  <sheetProtection password="EE35" sheet="1" objects="1" scenarios="1" selectLockedCells="1"/>
  <mergeCells count="4">
    <mergeCell ref="G3:I3"/>
    <mergeCell ref="A6:C6"/>
    <mergeCell ref="B10:C10"/>
    <mergeCell ref="A58:C61"/>
  </mergeCells>
  <dataValidations count="7">
    <dataValidation allowBlank="1" showInputMessage="1" showErrorMessage="1" promptTitle="OHJE" prompt="Voit halutessasi antaa lisätietoja hanketoimintojen kustannuksiin liittyen." sqref="A58"/>
    <dataValidation allowBlank="1" showInputMessage="1" showErrorMessage="1" promptTitle="OHJE" prompt="Jos tarkka kustannus ei ole tiedossa, budjetoi kustannus parhaan käytettävissä olevan arvion mukaisesti." sqref="C13"/>
    <dataValidation allowBlank="1" showInputMessage="1" showErrorMessage="1" promptTitle="OHJE" prompt="Kirjaa kustannuksen selite." sqref="B13:B54"/>
    <dataValidation allowBlank="1" showInputMessage="1" showErrorMessage="1" promptTitle="OHJE" prompt="Syötä euromäärä." sqref="C14:C54"/>
    <dataValidation type="list" allowBlank="1" showInputMessage="1" showErrorMessage="1" promptTitle="OHJE" prompt="Valitse alasvetovalikosta kustannusta määrittävä kustannuslaji. _x000a_ HUOM! Yksikkökustannuksia voi budjetoida ainoastaan kansallisessa tavoitteessa 6.1 ." sqref="A13:A54">
      <mc:AlternateContent xmlns:x12ac="http://schemas.microsoft.com/office/spreadsheetml/2011/1/ac" xmlns:mc="http://schemas.openxmlformats.org/markup-compatibility/2006">
        <mc:Choice Requires="x12ac">
          <x12ac:list>Käyttö- ja kiinteä omaisuus, Ostopalvelut,"Aineet, tarvikkeet ja muut kustannukset", Matkakustannukset (15% malli), Yksikkökustannus</x12ac:list>
        </mc:Choice>
        <mc:Fallback>
          <formula1>"Käyttö- ja kiinteä omaisuus, Ostopalvelut,Aineet, tarvikkeet ja muut kustannukset, Matkakustannukset (15% malli), Yksikkökustannus"</formula1>
        </mc:Fallback>
      </mc:AlternateContent>
    </dataValidation>
    <dataValidation allowBlank="1" showInputMessage="1" showErrorMessage="1" promptTitle="OHJE" prompt="Kirjaa tähän hakulomakkeen mukainen toiminto nro 2." sqref="C10"/>
    <dataValidation allowBlank="1" showInputMessage="1" showErrorMessage="1" promptTitle="OHJE" prompt="Kirjaa budetin toiminto-välilehdille hakemuslomakkeelle kirjaamasi toiminnot yksi kerrallaan." sqref="C11"/>
  </dataValidations>
  <hyperlinks>
    <hyperlink ref="G3:I3" location="'Aloita tästä'!A1" display="PALAA TÄSTÄ KANSISIVULLE"/>
  </hyperlinks>
  <pageMargins left="0.39370078740157483" right="0.70866141732283472" top="0.39370078740157483" bottom="0.78740157480314965" header="0.31496062992125984" footer="0.31496062992125984"/>
  <pageSetup paperSize="9" fitToWidth="0" fitToHeight="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3:I61"/>
  <sheetViews>
    <sheetView showGridLines="0" zoomScaleNormal="100" workbookViewId="0">
      <selection activeCell="G3" sqref="G3:I3"/>
    </sheetView>
  </sheetViews>
  <sheetFormatPr defaultColWidth="9.140625" defaultRowHeight="12.75" x14ac:dyDescent="0.2"/>
  <cols>
    <col min="1" max="1" width="19.42578125" style="151" customWidth="1"/>
    <col min="2" max="2" width="48.7109375" customWidth="1"/>
    <col min="3" max="3" width="18.85546875" style="151" customWidth="1"/>
    <col min="4" max="16384" width="9.140625" style="151"/>
  </cols>
  <sheetData>
    <row r="3" spans="1:9" x14ac:dyDescent="0.2">
      <c r="G3" s="341" t="s">
        <v>223</v>
      </c>
      <c r="H3" s="342"/>
      <c r="I3" s="343"/>
    </row>
    <row r="4" spans="1:9" customFormat="1" x14ac:dyDescent="0.2"/>
    <row r="5" spans="1:9" customFormat="1" x14ac:dyDescent="0.2">
      <c r="A5" s="217" t="str">
        <f>'Budj perustiedot'!A10</f>
        <v>Hankkeen nimi</v>
      </c>
      <c r="B5" s="209" t="str">
        <f>IF('Budj perustiedot'!B10&lt;&gt;0,'Budj perustiedot'!B10,"")</f>
        <v/>
      </c>
      <c r="C5" s="210"/>
    </row>
    <row r="6" spans="1:9" customFormat="1" ht="60.75" customHeight="1" x14ac:dyDescent="0.2">
      <c r="A6" s="492">
        <f>N_HankkeenNimi</f>
        <v>0</v>
      </c>
      <c r="B6" s="493"/>
      <c r="C6" s="494"/>
    </row>
    <row r="7" spans="1:9" x14ac:dyDescent="0.2">
      <c r="C7" s="152"/>
    </row>
    <row r="8" spans="1:9" ht="15" x14ac:dyDescent="0.25">
      <c r="A8" s="218" t="s">
        <v>230</v>
      </c>
      <c r="B8" s="219" t="s">
        <v>173</v>
      </c>
      <c r="C8" s="220">
        <f>SUM(C13:C54)</f>
        <v>0</v>
      </c>
    </row>
    <row r="9" spans="1:9" customFormat="1" x14ac:dyDescent="0.2"/>
    <row r="10" spans="1:9" customFormat="1" ht="75" customHeight="1" x14ac:dyDescent="0.2">
      <c r="A10" s="221" t="s">
        <v>174</v>
      </c>
      <c r="B10" s="491">
        <f>N_Tavoite2Toiminto3</f>
        <v>0</v>
      </c>
      <c r="C10" s="491"/>
    </row>
    <row r="11" spans="1:9" customFormat="1" x14ac:dyDescent="0.2">
      <c r="C11" s="153"/>
    </row>
    <row r="12" spans="1:9" customFormat="1" ht="15" x14ac:dyDescent="0.25">
      <c r="A12" s="222" t="s">
        <v>175</v>
      </c>
      <c r="B12" s="222" t="s">
        <v>176</v>
      </c>
      <c r="C12" s="215" t="s">
        <v>160</v>
      </c>
    </row>
    <row r="13" spans="1:9" customFormat="1" ht="15" x14ac:dyDescent="0.25">
      <c r="A13" s="154"/>
      <c r="B13" s="155"/>
      <c r="C13" s="156">
        <v>0</v>
      </c>
    </row>
    <row r="14" spans="1:9" customFormat="1" ht="15" x14ac:dyDescent="0.25">
      <c r="A14" s="154"/>
      <c r="B14" s="155"/>
      <c r="C14" s="156"/>
    </row>
    <row r="15" spans="1:9" customFormat="1" ht="15" x14ac:dyDescent="0.25">
      <c r="A15" s="154"/>
      <c r="B15" s="155"/>
      <c r="C15" s="156"/>
    </row>
    <row r="16" spans="1:9" ht="13.15" customHeight="1" x14ac:dyDescent="0.25">
      <c r="A16" s="154"/>
      <c r="B16" s="155"/>
      <c r="C16" s="156"/>
    </row>
    <row r="17" spans="1:3" ht="13.15" customHeight="1" x14ac:dyDescent="0.25">
      <c r="A17" s="154"/>
      <c r="B17" s="155"/>
      <c r="C17" s="156"/>
    </row>
    <row r="18" spans="1:3" ht="13.15" customHeight="1" x14ac:dyDescent="0.25">
      <c r="A18" s="154"/>
      <c r="B18" s="155"/>
      <c r="C18" s="156"/>
    </row>
    <row r="19" spans="1:3" ht="13.15" customHeight="1" x14ac:dyDescent="0.25">
      <c r="A19" s="154"/>
      <c r="B19" s="155"/>
      <c r="C19" s="156"/>
    </row>
    <row r="20" spans="1:3" ht="13.15" customHeight="1" x14ac:dyDescent="0.25">
      <c r="A20" s="154"/>
      <c r="B20" s="155"/>
      <c r="C20" s="156"/>
    </row>
    <row r="21" spans="1:3" ht="13.15" customHeight="1" x14ac:dyDescent="0.25">
      <c r="A21" s="154"/>
      <c r="B21" s="155"/>
      <c r="C21" s="156"/>
    </row>
    <row r="22" spans="1:3" ht="13.15" customHeight="1" x14ac:dyDescent="0.25">
      <c r="A22" s="154"/>
      <c r="B22" s="155"/>
      <c r="C22" s="156"/>
    </row>
    <row r="23" spans="1:3" ht="13.15" customHeight="1" x14ac:dyDescent="0.25">
      <c r="A23" s="154"/>
      <c r="B23" s="155"/>
      <c r="C23" s="156"/>
    </row>
    <row r="24" spans="1:3" ht="13.15" customHeight="1" x14ac:dyDescent="0.25">
      <c r="A24" s="154"/>
      <c r="B24" s="155"/>
      <c r="C24" s="156"/>
    </row>
    <row r="25" spans="1:3" ht="13.15" customHeight="1" x14ac:dyDescent="0.25">
      <c r="A25" s="154"/>
      <c r="B25" s="155"/>
      <c r="C25" s="156"/>
    </row>
    <row r="26" spans="1:3" ht="13.15" customHeight="1" x14ac:dyDescent="0.25">
      <c r="A26" s="154"/>
      <c r="B26" s="155"/>
      <c r="C26" s="156"/>
    </row>
    <row r="27" spans="1:3" ht="13.15" customHeight="1" x14ac:dyDescent="0.25">
      <c r="A27" s="154"/>
      <c r="B27" s="155"/>
      <c r="C27" s="156"/>
    </row>
    <row r="28" spans="1:3" ht="13.15" customHeight="1" x14ac:dyDescent="0.25">
      <c r="A28" s="154"/>
      <c r="B28" s="155"/>
      <c r="C28" s="156"/>
    </row>
    <row r="29" spans="1:3" ht="13.15" customHeight="1" x14ac:dyDescent="0.25">
      <c r="A29" s="154"/>
      <c r="B29" s="155"/>
      <c r="C29" s="156"/>
    </row>
    <row r="30" spans="1:3" ht="13.15" customHeight="1" x14ac:dyDescent="0.25">
      <c r="A30" s="154"/>
      <c r="B30" s="155"/>
      <c r="C30" s="156"/>
    </row>
    <row r="31" spans="1:3" ht="13.15" customHeight="1" x14ac:dyDescent="0.25">
      <c r="A31" s="154"/>
      <c r="B31" s="155"/>
      <c r="C31" s="156"/>
    </row>
    <row r="32" spans="1:3" ht="13.15" customHeight="1" x14ac:dyDescent="0.25">
      <c r="A32" s="154"/>
      <c r="B32" s="155"/>
      <c r="C32" s="156"/>
    </row>
    <row r="33" spans="1:3" ht="13.15" customHeight="1" x14ac:dyDescent="0.25">
      <c r="A33" s="154"/>
      <c r="B33" s="155"/>
      <c r="C33" s="156"/>
    </row>
    <row r="34" spans="1:3" ht="13.15" customHeight="1" x14ac:dyDescent="0.25">
      <c r="A34" s="154"/>
      <c r="B34" s="155"/>
      <c r="C34" s="156"/>
    </row>
    <row r="35" spans="1:3" ht="13.15" customHeight="1" x14ac:dyDescent="0.25">
      <c r="A35" s="154"/>
      <c r="B35" s="155"/>
      <c r="C35" s="156"/>
    </row>
    <row r="36" spans="1:3" ht="13.15" customHeight="1" x14ac:dyDescent="0.25">
      <c r="A36" s="154"/>
      <c r="B36" s="155"/>
      <c r="C36" s="156"/>
    </row>
    <row r="37" spans="1:3" ht="13.15" customHeight="1" x14ac:dyDescent="0.25">
      <c r="A37" s="154"/>
      <c r="B37" s="155"/>
      <c r="C37" s="156"/>
    </row>
    <row r="38" spans="1:3" ht="13.15" customHeight="1" x14ac:dyDescent="0.25">
      <c r="A38" s="154"/>
      <c r="B38" s="155"/>
      <c r="C38" s="156"/>
    </row>
    <row r="39" spans="1:3" ht="13.15" customHeight="1" x14ac:dyDescent="0.25">
      <c r="A39" s="154"/>
      <c r="B39" s="155"/>
      <c r="C39" s="156"/>
    </row>
    <row r="40" spans="1:3" ht="13.15" customHeight="1" x14ac:dyDescent="0.25">
      <c r="A40" s="154"/>
      <c r="B40" s="155"/>
      <c r="C40" s="156"/>
    </row>
    <row r="41" spans="1:3" ht="13.15" customHeight="1" x14ac:dyDescent="0.25">
      <c r="A41" s="154"/>
      <c r="B41" s="155"/>
      <c r="C41" s="156"/>
    </row>
    <row r="42" spans="1:3" ht="13.15" customHeight="1" x14ac:dyDescent="0.25">
      <c r="A42" s="154"/>
      <c r="B42" s="155"/>
      <c r="C42" s="156"/>
    </row>
    <row r="43" spans="1:3" ht="13.15" customHeight="1" x14ac:dyDescent="0.25">
      <c r="A43" s="154"/>
      <c r="B43" s="155"/>
      <c r="C43" s="156"/>
    </row>
    <row r="44" spans="1:3" ht="13.15" customHeight="1" x14ac:dyDescent="0.25">
      <c r="A44" s="154"/>
      <c r="B44" s="155"/>
      <c r="C44" s="156"/>
    </row>
    <row r="45" spans="1:3" ht="13.15" customHeight="1" x14ac:dyDescent="0.25">
      <c r="A45" s="154"/>
      <c r="B45" s="155"/>
      <c r="C45" s="156"/>
    </row>
    <row r="46" spans="1:3" ht="13.15" customHeight="1" x14ac:dyDescent="0.25">
      <c r="A46" s="154"/>
      <c r="B46" s="155"/>
      <c r="C46" s="156"/>
    </row>
    <row r="47" spans="1:3" ht="13.15" customHeight="1" x14ac:dyDescent="0.25">
      <c r="A47" s="154"/>
      <c r="B47" s="155"/>
      <c r="C47" s="156"/>
    </row>
    <row r="48" spans="1:3" ht="13.15" customHeight="1" x14ac:dyDescent="0.25">
      <c r="A48" s="154"/>
      <c r="B48" s="155"/>
      <c r="C48" s="156"/>
    </row>
    <row r="49" spans="1:3" ht="13.15" customHeight="1" x14ac:dyDescent="0.25">
      <c r="A49" s="154"/>
      <c r="B49" s="155"/>
      <c r="C49" s="156"/>
    </row>
    <row r="50" spans="1:3" ht="13.15" customHeight="1" x14ac:dyDescent="0.25">
      <c r="A50" s="154"/>
      <c r="B50" s="155"/>
      <c r="C50" s="156"/>
    </row>
    <row r="51" spans="1:3" ht="13.15" customHeight="1" x14ac:dyDescent="0.25">
      <c r="A51" s="154"/>
      <c r="B51" s="155"/>
      <c r="C51" s="156"/>
    </row>
    <row r="52" spans="1:3" ht="13.15" customHeight="1" x14ac:dyDescent="0.25">
      <c r="A52" s="154"/>
      <c r="B52" s="155"/>
      <c r="C52" s="156"/>
    </row>
    <row r="53" spans="1:3" ht="13.15" customHeight="1" x14ac:dyDescent="0.25">
      <c r="A53" s="154"/>
      <c r="B53" s="155"/>
      <c r="C53" s="156"/>
    </row>
    <row r="54" spans="1:3" ht="13.15" customHeight="1" x14ac:dyDescent="0.25">
      <c r="A54" s="154"/>
      <c r="B54" s="155"/>
      <c r="C54" s="156"/>
    </row>
    <row r="55" spans="1:3" ht="13.15" customHeight="1" x14ac:dyDescent="0.2"/>
    <row r="56" spans="1:3" ht="13.15" customHeight="1" x14ac:dyDescent="0.2"/>
    <row r="57" spans="1:3" ht="13.15" customHeight="1" x14ac:dyDescent="0.2">
      <c r="A57" s="217" t="s">
        <v>146</v>
      </c>
      <c r="B57" s="209"/>
      <c r="C57" s="210"/>
    </row>
    <row r="58" spans="1:3" x14ac:dyDescent="0.2">
      <c r="A58" s="495"/>
      <c r="B58" s="496"/>
      <c r="C58" s="497"/>
    </row>
    <row r="59" spans="1:3" x14ac:dyDescent="0.2">
      <c r="A59" s="498"/>
      <c r="B59" s="436"/>
      <c r="C59" s="499"/>
    </row>
    <row r="60" spans="1:3" x14ac:dyDescent="0.2">
      <c r="A60" s="498"/>
      <c r="B60" s="436"/>
      <c r="C60" s="499"/>
    </row>
    <row r="61" spans="1:3" x14ac:dyDescent="0.2">
      <c r="A61" s="500"/>
      <c r="B61" s="501"/>
      <c r="C61" s="502"/>
    </row>
  </sheetData>
  <sheetProtection password="EE35" sheet="1" objects="1" scenarios="1" selectLockedCells="1"/>
  <mergeCells count="4">
    <mergeCell ref="G3:I3"/>
    <mergeCell ref="A6:C6"/>
    <mergeCell ref="B10:C10"/>
    <mergeCell ref="A58:C61"/>
  </mergeCells>
  <dataValidations count="7">
    <dataValidation allowBlank="1" showInputMessage="1" showErrorMessage="1" promptTitle="OHJE" prompt="Kirjaa budetin toiminto-välilehdille hakemuslomakkeelle kirjaamasi toiminnot yksi kerrallaan." sqref="C11"/>
    <dataValidation allowBlank="1" showInputMessage="1" showErrorMessage="1" promptTitle="OHJE" prompt="Kirjaa tähän hakulomakkeen mukainen toiminto nro 3._x000a_" sqref="C10"/>
    <dataValidation type="list" allowBlank="1" showInputMessage="1" showErrorMessage="1" promptTitle="OHJE" prompt="Valitse alasvetovalikosta kustannusta määrittävä kustannuslaji. _x000a_ HUOM! Yksikkökustannuksia voi budjetoida ainoastaan kansallisessa tavoitteessa 6.1 ." sqref="A13:A54">
      <mc:AlternateContent xmlns:x12ac="http://schemas.microsoft.com/office/spreadsheetml/2011/1/ac" xmlns:mc="http://schemas.openxmlformats.org/markup-compatibility/2006">
        <mc:Choice Requires="x12ac">
          <x12ac:list>Käyttö- ja kiinteä omaisuus, Ostopalvelut,"Aineet, tarvikkeet ja muut kustannukset", Matkakustannukset (15% malli), Yksikkökustannus</x12ac:list>
        </mc:Choice>
        <mc:Fallback>
          <formula1>"Käyttö- ja kiinteä omaisuus, Ostopalvelut,Aineet, tarvikkeet ja muut kustannukset, Matkakustannukset (15% malli), Yksikkökustannus"</formula1>
        </mc:Fallback>
      </mc:AlternateContent>
    </dataValidation>
    <dataValidation allowBlank="1" showInputMessage="1" showErrorMessage="1" promptTitle="OHJE" prompt="Syötä euromäärä." sqref="C14:C54"/>
    <dataValidation allowBlank="1" showInputMessage="1" showErrorMessage="1" promptTitle="OHJE" prompt="Kirjaa kustannuksen selite." sqref="B13:B54"/>
    <dataValidation allowBlank="1" showInputMessage="1" showErrorMessage="1" promptTitle="OHJE" prompt="Jos tarkka kustannus ei ole tiedossa, budjetoi kustannus parhaan käytettävissä olevan arvion mukaisesti." sqref="C13"/>
    <dataValidation allowBlank="1" showInputMessage="1" showErrorMessage="1" promptTitle="OHJE" prompt="Voit halutessasi antaa lisätietoja hanketoimintojen kustannuksiin liittyen." sqref="A58"/>
  </dataValidations>
  <hyperlinks>
    <hyperlink ref="G3:I3" location="'Aloita tästä'!A1" display="PALAA TÄSTÄ KANSISIVULLE"/>
  </hyperlinks>
  <pageMargins left="0.39370078740157483" right="0.70866141732283472" top="0.39370078740157483" bottom="0.78740157480314965" header="0.31496062992125984" footer="0.31496062992125984"/>
  <pageSetup paperSize="9" fitToWidth="0" fitToHeight="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3:I61"/>
  <sheetViews>
    <sheetView showGridLines="0" zoomScaleNormal="100" workbookViewId="0">
      <selection activeCell="G3" sqref="G3:I3"/>
    </sheetView>
  </sheetViews>
  <sheetFormatPr defaultColWidth="9.140625" defaultRowHeight="12.75" x14ac:dyDescent="0.2"/>
  <cols>
    <col min="1" max="1" width="19.42578125" style="151" customWidth="1"/>
    <col min="2" max="2" width="48.7109375" customWidth="1"/>
    <col min="3" max="3" width="18.85546875" style="151" customWidth="1"/>
    <col min="4" max="16384" width="9.140625" style="151"/>
  </cols>
  <sheetData>
    <row r="3" spans="1:9" x14ac:dyDescent="0.2">
      <c r="G3" s="341" t="s">
        <v>223</v>
      </c>
      <c r="H3" s="342"/>
      <c r="I3" s="343"/>
    </row>
    <row r="4" spans="1:9" customFormat="1" x14ac:dyDescent="0.2"/>
    <row r="5" spans="1:9" customFormat="1" x14ac:dyDescent="0.2">
      <c r="A5" s="217" t="str">
        <f>'Budj perustiedot'!A10</f>
        <v>Hankkeen nimi</v>
      </c>
      <c r="B5" s="209" t="str">
        <f>IF('Budj perustiedot'!B10&lt;&gt;0,'Budj perustiedot'!B10,"")</f>
        <v/>
      </c>
      <c r="C5" s="210"/>
    </row>
    <row r="6" spans="1:9" customFormat="1" ht="60.75" customHeight="1" x14ac:dyDescent="0.2">
      <c r="A6" s="492">
        <f>N_HankkeenNimi</f>
        <v>0</v>
      </c>
      <c r="B6" s="493"/>
      <c r="C6" s="494"/>
    </row>
    <row r="7" spans="1:9" x14ac:dyDescent="0.2">
      <c r="C7" s="152"/>
    </row>
    <row r="8" spans="1:9" ht="15" x14ac:dyDescent="0.25">
      <c r="A8" s="218" t="s">
        <v>231</v>
      </c>
      <c r="B8" s="219" t="s">
        <v>173</v>
      </c>
      <c r="C8" s="220">
        <f>SUM(C13:C54)</f>
        <v>0</v>
      </c>
    </row>
    <row r="9" spans="1:9" customFormat="1" x14ac:dyDescent="0.2"/>
    <row r="10" spans="1:9" customFormat="1" ht="75" customHeight="1" x14ac:dyDescent="0.2">
      <c r="A10" s="221" t="s">
        <v>174</v>
      </c>
      <c r="B10" s="491">
        <f>N_Tavoite3Toiminto1</f>
        <v>0</v>
      </c>
      <c r="C10" s="491"/>
    </row>
    <row r="11" spans="1:9" customFormat="1" x14ac:dyDescent="0.2">
      <c r="C11" s="153"/>
    </row>
    <row r="12" spans="1:9" customFormat="1" ht="15" x14ac:dyDescent="0.25">
      <c r="A12" s="222" t="s">
        <v>175</v>
      </c>
      <c r="B12" s="222" t="s">
        <v>176</v>
      </c>
      <c r="C12" s="215" t="s">
        <v>160</v>
      </c>
    </row>
    <row r="13" spans="1:9" customFormat="1" ht="15" x14ac:dyDescent="0.25">
      <c r="A13" s="154"/>
      <c r="B13" s="155"/>
      <c r="C13" s="156">
        <v>0</v>
      </c>
    </row>
    <row r="14" spans="1:9" customFormat="1" ht="15" x14ac:dyDescent="0.25">
      <c r="A14" s="154"/>
      <c r="B14" s="155"/>
      <c r="C14" s="156"/>
    </row>
    <row r="15" spans="1:9" customFormat="1" ht="15" x14ac:dyDescent="0.25">
      <c r="A15" s="154"/>
      <c r="B15" s="155"/>
      <c r="C15" s="156"/>
    </row>
    <row r="16" spans="1:9" ht="13.15" customHeight="1" x14ac:dyDescent="0.25">
      <c r="A16" s="154"/>
      <c r="B16" s="155"/>
      <c r="C16" s="156"/>
    </row>
    <row r="17" spans="1:3" ht="13.15" customHeight="1" x14ac:dyDescent="0.25">
      <c r="A17" s="154"/>
      <c r="B17" s="155"/>
      <c r="C17" s="156"/>
    </row>
    <row r="18" spans="1:3" ht="13.15" customHeight="1" x14ac:dyDescent="0.25">
      <c r="A18" s="154"/>
      <c r="B18" s="155"/>
      <c r="C18" s="156"/>
    </row>
    <row r="19" spans="1:3" ht="13.15" customHeight="1" x14ac:dyDescent="0.25">
      <c r="A19" s="154"/>
      <c r="B19" s="155"/>
      <c r="C19" s="156"/>
    </row>
    <row r="20" spans="1:3" ht="13.15" customHeight="1" x14ac:dyDescent="0.25">
      <c r="A20" s="154"/>
      <c r="B20" s="155"/>
      <c r="C20" s="156"/>
    </row>
    <row r="21" spans="1:3" ht="13.15" customHeight="1" x14ac:dyDescent="0.25">
      <c r="A21" s="154"/>
      <c r="B21" s="155"/>
      <c r="C21" s="156"/>
    </row>
    <row r="22" spans="1:3" ht="13.15" customHeight="1" x14ac:dyDescent="0.25">
      <c r="A22" s="154"/>
      <c r="B22" s="155"/>
      <c r="C22" s="156"/>
    </row>
    <row r="23" spans="1:3" ht="13.15" customHeight="1" x14ac:dyDescent="0.25">
      <c r="A23" s="154"/>
      <c r="B23" s="155"/>
      <c r="C23" s="156"/>
    </row>
    <row r="24" spans="1:3" ht="13.15" customHeight="1" x14ac:dyDescent="0.25">
      <c r="A24" s="154"/>
      <c r="B24" s="155"/>
      <c r="C24" s="156"/>
    </row>
    <row r="25" spans="1:3" ht="13.15" customHeight="1" x14ac:dyDescent="0.25">
      <c r="A25" s="154"/>
      <c r="B25" s="155"/>
      <c r="C25" s="156"/>
    </row>
    <row r="26" spans="1:3" ht="13.15" customHeight="1" x14ac:dyDescent="0.25">
      <c r="A26" s="154"/>
      <c r="B26" s="155"/>
      <c r="C26" s="156"/>
    </row>
    <row r="27" spans="1:3" ht="13.15" customHeight="1" x14ac:dyDescent="0.25">
      <c r="A27" s="154"/>
      <c r="B27" s="155"/>
      <c r="C27" s="156"/>
    </row>
    <row r="28" spans="1:3" ht="13.15" customHeight="1" x14ac:dyDescent="0.25">
      <c r="A28" s="154"/>
      <c r="B28" s="155"/>
      <c r="C28" s="156"/>
    </row>
    <row r="29" spans="1:3" ht="13.15" customHeight="1" x14ac:dyDescent="0.25">
      <c r="A29" s="154"/>
      <c r="B29" s="155"/>
      <c r="C29" s="156"/>
    </row>
    <row r="30" spans="1:3" ht="13.15" customHeight="1" x14ac:dyDescent="0.25">
      <c r="A30" s="154"/>
      <c r="B30" s="155"/>
      <c r="C30" s="156"/>
    </row>
    <row r="31" spans="1:3" ht="13.15" customHeight="1" x14ac:dyDescent="0.25">
      <c r="A31" s="154"/>
      <c r="B31" s="155"/>
      <c r="C31" s="156"/>
    </row>
    <row r="32" spans="1:3" ht="13.15" customHeight="1" x14ac:dyDescent="0.25">
      <c r="A32" s="154"/>
      <c r="B32" s="155"/>
      <c r="C32" s="156"/>
    </row>
    <row r="33" spans="1:3" ht="13.15" customHeight="1" x14ac:dyDescent="0.25">
      <c r="A33" s="154"/>
      <c r="B33" s="155"/>
      <c r="C33" s="156"/>
    </row>
    <row r="34" spans="1:3" ht="13.15" customHeight="1" x14ac:dyDescent="0.25">
      <c r="A34" s="154"/>
      <c r="B34" s="155"/>
      <c r="C34" s="156"/>
    </row>
    <row r="35" spans="1:3" ht="13.15" customHeight="1" x14ac:dyDescent="0.25">
      <c r="A35" s="154"/>
      <c r="B35" s="155"/>
      <c r="C35" s="156"/>
    </row>
    <row r="36" spans="1:3" ht="13.15" customHeight="1" x14ac:dyDescent="0.25">
      <c r="A36" s="154"/>
      <c r="B36" s="155"/>
      <c r="C36" s="156"/>
    </row>
    <row r="37" spans="1:3" ht="13.15" customHeight="1" x14ac:dyDescent="0.25">
      <c r="A37" s="154"/>
      <c r="B37" s="155"/>
      <c r="C37" s="156"/>
    </row>
    <row r="38" spans="1:3" ht="13.15" customHeight="1" x14ac:dyDescent="0.25">
      <c r="A38" s="154"/>
      <c r="B38" s="155"/>
      <c r="C38" s="156"/>
    </row>
    <row r="39" spans="1:3" ht="13.15" customHeight="1" x14ac:dyDescent="0.25">
      <c r="A39" s="154"/>
      <c r="B39" s="155"/>
      <c r="C39" s="156"/>
    </row>
    <row r="40" spans="1:3" ht="13.15" customHeight="1" x14ac:dyDescent="0.25">
      <c r="A40" s="154"/>
      <c r="B40" s="155"/>
      <c r="C40" s="156"/>
    </row>
    <row r="41" spans="1:3" ht="13.15" customHeight="1" x14ac:dyDescent="0.25">
      <c r="A41" s="154"/>
      <c r="B41" s="155"/>
      <c r="C41" s="156"/>
    </row>
    <row r="42" spans="1:3" ht="13.15" customHeight="1" x14ac:dyDescent="0.25">
      <c r="A42" s="154"/>
      <c r="B42" s="155"/>
      <c r="C42" s="156"/>
    </row>
    <row r="43" spans="1:3" ht="13.15" customHeight="1" x14ac:dyDescent="0.25">
      <c r="A43" s="154"/>
      <c r="B43" s="155"/>
      <c r="C43" s="156"/>
    </row>
    <row r="44" spans="1:3" ht="13.15" customHeight="1" x14ac:dyDescent="0.25">
      <c r="A44" s="154"/>
      <c r="B44" s="155"/>
      <c r="C44" s="156"/>
    </row>
    <row r="45" spans="1:3" ht="13.15" customHeight="1" x14ac:dyDescent="0.25">
      <c r="A45" s="154"/>
      <c r="B45" s="155"/>
      <c r="C45" s="156"/>
    </row>
    <row r="46" spans="1:3" ht="13.15" customHeight="1" x14ac:dyDescent="0.25">
      <c r="A46" s="154"/>
      <c r="B46" s="155"/>
      <c r="C46" s="156"/>
    </row>
    <row r="47" spans="1:3" ht="13.15" customHeight="1" x14ac:dyDescent="0.25">
      <c r="A47" s="154"/>
      <c r="B47" s="155"/>
      <c r="C47" s="156"/>
    </row>
    <row r="48" spans="1:3" ht="13.15" customHeight="1" x14ac:dyDescent="0.25">
      <c r="A48" s="154"/>
      <c r="B48" s="155"/>
      <c r="C48" s="156"/>
    </row>
    <row r="49" spans="1:3" ht="13.15" customHeight="1" x14ac:dyDescent="0.25">
      <c r="A49" s="154"/>
      <c r="B49" s="155"/>
      <c r="C49" s="156"/>
    </row>
    <row r="50" spans="1:3" ht="13.15" customHeight="1" x14ac:dyDescent="0.25">
      <c r="A50" s="154"/>
      <c r="B50" s="155"/>
      <c r="C50" s="156"/>
    </row>
    <row r="51" spans="1:3" ht="13.15" customHeight="1" x14ac:dyDescent="0.25">
      <c r="A51" s="154"/>
      <c r="B51" s="155"/>
      <c r="C51" s="156"/>
    </row>
    <row r="52" spans="1:3" ht="13.15" customHeight="1" x14ac:dyDescent="0.25">
      <c r="A52" s="154"/>
      <c r="B52" s="155"/>
      <c r="C52" s="156"/>
    </row>
    <row r="53" spans="1:3" ht="13.15" customHeight="1" x14ac:dyDescent="0.25">
      <c r="A53" s="154"/>
      <c r="B53" s="155"/>
      <c r="C53" s="156"/>
    </row>
    <row r="54" spans="1:3" ht="13.15" customHeight="1" x14ac:dyDescent="0.25">
      <c r="A54" s="154"/>
      <c r="B54" s="155"/>
      <c r="C54" s="156"/>
    </row>
    <row r="55" spans="1:3" ht="13.15" customHeight="1" x14ac:dyDescent="0.2"/>
    <row r="56" spans="1:3" ht="13.15" customHeight="1" x14ac:dyDescent="0.2"/>
    <row r="57" spans="1:3" ht="13.15" customHeight="1" x14ac:dyDescent="0.2">
      <c r="A57" s="217" t="s">
        <v>146</v>
      </c>
      <c r="B57" s="209"/>
      <c r="C57" s="210"/>
    </row>
    <row r="58" spans="1:3" x14ac:dyDescent="0.2">
      <c r="A58" s="495"/>
      <c r="B58" s="496"/>
      <c r="C58" s="497"/>
    </row>
    <row r="59" spans="1:3" x14ac:dyDescent="0.2">
      <c r="A59" s="498"/>
      <c r="B59" s="436"/>
      <c r="C59" s="499"/>
    </row>
    <row r="60" spans="1:3" x14ac:dyDescent="0.2">
      <c r="A60" s="498"/>
      <c r="B60" s="436"/>
      <c r="C60" s="499"/>
    </row>
    <row r="61" spans="1:3" x14ac:dyDescent="0.2">
      <c r="A61" s="500"/>
      <c r="B61" s="501"/>
      <c r="C61" s="502"/>
    </row>
  </sheetData>
  <sheetProtection password="EE35" sheet="1" objects="1" scenarios="1" selectLockedCells="1"/>
  <mergeCells count="4">
    <mergeCell ref="G3:I3"/>
    <mergeCell ref="A6:C6"/>
    <mergeCell ref="B10:C10"/>
    <mergeCell ref="A58:C61"/>
  </mergeCells>
  <dataValidations count="7">
    <dataValidation allowBlank="1" showInputMessage="1" showErrorMessage="1" promptTitle="OHJE" prompt="Kirjaa budetin toiminto-välilehdille hakemuslomakkeelle kirjaamasi toiminnot yksi kerrallaan." sqref="C11"/>
    <dataValidation allowBlank="1" showInputMessage="1" showErrorMessage="1" promptTitle="OHJE" prompt="Kirjaa tähän hakulomakkeen mukainen toiminto nro 1." sqref="C10"/>
    <dataValidation type="list" allowBlank="1" showInputMessage="1" showErrorMessage="1" promptTitle="OHJE" prompt="Valitse alasvetovalikosta kustannusta määrittävä kustannuslaji. _x000a_ HUOM! Yksikkökustannuksia voi budjetoida ainoastaan kansallisessa tavoitteessa 6.1 ." sqref="A13:A54">
      <mc:AlternateContent xmlns:x12ac="http://schemas.microsoft.com/office/spreadsheetml/2011/1/ac" xmlns:mc="http://schemas.openxmlformats.org/markup-compatibility/2006">
        <mc:Choice Requires="x12ac">
          <x12ac:list>Käyttö- ja kiinteä omaisuus, Ostopalvelut,"Aineet, tarvikkeet ja muut kustannukset", Matkakustannukset (15% malli), Yksikkökustannus</x12ac:list>
        </mc:Choice>
        <mc:Fallback>
          <formula1>"Käyttö- ja kiinteä omaisuus, Ostopalvelut,Aineet, tarvikkeet ja muut kustannukset, Matkakustannukset (15% malli), Yksikkökustannus"</formula1>
        </mc:Fallback>
      </mc:AlternateContent>
    </dataValidation>
    <dataValidation allowBlank="1" showInputMessage="1" showErrorMessage="1" promptTitle="OHJE" prompt="Syötä euromäärä." sqref="C14:C54"/>
    <dataValidation allowBlank="1" showInputMessage="1" showErrorMessage="1" promptTitle="OHJE" prompt="Kirjaa kustannuksen selite." sqref="B13:B54"/>
    <dataValidation allowBlank="1" showInputMessage="1" showErrorMessage="1" promptTitle="OHJE" prompt="Jos tarkka kustannus ei ole tiedossa, budjetoi kustannus parhaan käytettävissä olevan arvion mukaisesti." sqref="C13"/>
    <dataValidation allowBlank="1" showInputMessage="1" showErrorMessage="1" promptTitle="OHJE" prompt="Voit halutessasi antaa lisätietoja hanketoimintojen kustannuksiin liittyen." sqref="A58"/>
  </dataValidations>
  <hyperlinks>
    <hyperlink ref="G3:I3" location="'Aloita tästä'!A1" display="PALAA TÄSTÄ KANSISIVULLE"/>
  </hyperlinks>
  <pageMargins left="0.39370078740157483" right="0.70866141732283472" top="0.39370078740157483" bottom="0.78740157480314965" header="0.31496062992125984" footer="0.31496062992125984"/>
  <pageSetup paperSize="9" fitToWidth="0" fitToHeight="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3:I61"/>
  <sheetViews>
    <sheetView showGridLines="0" zoomScaleNormal="100" workbookViewId="0">
      <selection activeCell="G3" sqref="G3:I3"/>
    </sheetView>
  </sheetViews>
  <sheetFormatPr defaultColWidth="9.140625" defaultRowHeight="12.75" x14ac:dyDescent="0.2"/>
  <cols>
    <col min="1" max="1" width="19.42578125" style="151" customWidth="1"/>
    <col min="2" max="2" width="48.7109375" customWidth="1"/>
    <col min="3" max="3" width="18.85546875" style="151" customWidth="1"/>
    <col min="4" max="16384" width="9.140625" style="151"/>
  </cols>
  <sheetData>
    <row r="3" spans="1:9" x14ac:dyDescent="0.2">
      <c r="G3" s="341" t="s">
        <v>223</v>
      </c>
      <c r="H3" s="342"/>
      <c r="I3" s="343"/>
    </row>
    <row r="4" spans="1:9" customFormat="1" x14ac:dyDescent="0.2"/>
    <row r="5" spans="1:9" customFormat="1" x14ac:dyDescent="0.2">
      <c r="A5" s="217" t="str">
        <f>'Budj perustiedot'!A10</f>
        <v>Hankkeen nimi</v>
      </c>
      <c r="B5" s="209" t="str">
        <f>IF('Budj perustiedot'!B10&lt;&gt;0,'Budj perustiedot'!B10,"")</f>
        <v/>
      </c>
      <c r="C5" s="210"/>
    </row>
    <row r="6" spans="1:9" customFormat="1" ht="60.75" customHeight="1" x14ac:dyDescent="0.2">
      <c r="A6" s="492">
        <f>N_HankkeenNimi</f>
        <v>0</v>
      </c>
      <c r="B6" s="493"/>
      <c r="C6" s="494"/>
    </row>
    <row r="7" spans="1:9" x14ac:dyDescent="0.2">
      <c r="C7" s="152"/>
    </row>
    <row r="8" spans="1:9" ht="15" x14ac:dyDescent="0.25">
      <c r="A8" s="218" t="s">
        <v>232</v>
      </c>
      <c r="B8" s="219" t="s">
        <v>173</v>
      </c>
      <c r="C8" s="220">
        <f>SUM(C13:C54)</f>
        <v>0</v>
      </c>
    </row>
    <row r="9" spans="1:9" customFormat="1" x14ac:dyDescent="0.2"/>
    <row r="10" spans="1:9" customFormat="1" ht="75" customHeight="1" x14ac:dyDescent="0.2">
      <c r="A10" s="221" t="s">
        <v>174</v>
      </c>
      <c r="B10" s="491">
        <f>N_Tavoite3Toiminto2</f>
        <v>0</v>
      </c>
      <c r="C10" s="491"/>
    </row>
    <row r="11" spans="1:9" customFormat="1" x14ac:dyDescent="0.2">
      <c r="C11" s="153"/>
    </row>
    <row r="12" spans="1:9" customFormat="1" ht="15" x14ac:dyDescent="0.25">
      <c r="A12" s="222" t="s">
        <v>175</v>
      </c>
      <c r="B12" s="222" t="s">
        <v>176</v>
      </c>
      <c r="C12" s="215" t="s">
        <v>160</v>
      </c>
    </row>
    <row r="13" spans="1:9" customFormat="1" ht="15" x14ac:dyDescent="0.25">
      <c r="A13" s="154"/>
      <c r="B13" s="155"/>
      <c r="C13" s="156">
        <v>0</v>
      </c>
    </row>
    <row r="14" spans="1:9" customFormat="1" ht="15" x14ac:dyDescent="0.25">
      <c r="A14" s="154"/>
      <c r="B14" s="155"/>
      <c r="C14" s="156"/>
    </row>
    <row r="15" spans="1:9" customFormat="1" ht="15" x14ac:dyDescent="0.25">
      <c r="A15" s="154"/>
      <c r="B15" s="155"/>
      <c r="C15" s="156"/>
    </row>
    <row r="16" spans="1:9" ht="13.15" customHeight="1" x14ac:dyDescent="0.25">
      <c r="A16" s="154"/>
      <c r="B16" s="155"/>
      <c r="C16" s="156"/>
    </row>
    <row r="17" spans="1:3" ht="13.15" customHeight="1" x14ac:dyDescent="0.25">
      <c r="A17" s="154"/>
      <c r="B17" s="155"/>
      <c r="C17" s="156"/>
    </row>
    <row r="18" spans="1:3" ht="13.15" customHeight="1" x14ac:dyDescent="0.25">
      <c r="A18" s="154"/>
      <c r="B18" s="155"/>
      <c r="C18" s="156"/>
    </row>
    <row r="19" spans="1:3" ht="13.15" customHeight="1" x14ac:dyDescent="0.25">
      <c r="A19" s="154"/>
      <c r="B19" s="155"/>
      <c r="C19" s="156"/>
    </row>
    <row r="20" spans="1:3" ht="13.15" customHeight="1" x14ac:dyDescent="0.25">
      <c r="A20" s="154"/>
      <c r="B20" s="155"/>
      <c r="C20" s="156"/>
    </row>
    <row r="21" spans="1:3" ht="13.15" customHeight="1" x14ac:dyDescent="0.25">
      <c r="A21" s="154"/>
      <c r="B21" s="155"/>
      <c r="C21" s="156"/>
    </row>
    <row r="22" spans="1:3" ht="13.15" customHeight="1" x14ac:dyDescent="0.25">
      <c r="A22" s="154"/>
      <c r="B22" s="155"/>
      <c r="C22" s="156"/>
    </row>
    <row r="23" spans="1:3" ht="13.15" customHeight="1" x14ac:dyDescent="0.25">
      <c r="A23" s="154"/>
      <c r="B23" s="155"/>
      <c r="C23" s="156"/>
    </row>
    <row r="24" spans="1:3" ht="13.15" customHeight="1" x14ac:dyDescent="0.25">
      <c r="A24" s="154"/>
      <c r="B24" s="155"/>
      <c r="C24" s="156"/>
    </row>
    <row r="25" spans="1:3" ht="13.15" customHeight="1" x14ac:dyDescent="0.25">
      <c r="A25" s="154"/>
      <c r="B25" s="155"/>
      <c r="C25" s="156"/>
    </row>
    <row r="26" spans="1:3" ht="13.15" customHeight="1" x14ac:dyDescent="0.25">
      <c r="A26" s="154"/>
      <c r="B26" s="155"/>
      <c r="C26" s="156"/>
    </row>
    <row r="27" spans="1:3" ht="13.15" customHeight="1" x14ac:dyDescent="0.25">
      <c r="A27" s="154"/>
      <c r="B27" s="155"/>
      <c r="C27" s="156"/>
    </row>
    <row r="28" spans="1:3" ht="13.15" customHeight="1" x14ac:dyDescent="0.25">
      <c r="A28" s="154"/>
      <c r="B28" s="155"/>
      <c r="C28" s="156"/>
    </row>
    <row r="29" spans="1:3" ht="13.15" customHeight="1" x14ac:dyDescent="0.25">
      <c r="A29" s="154"/>
      <c r="B29" s="155"/>
      <c r="C29" s="156"/>
    </row>
    <row r="30" spans="1:3" ht="13.15" customHeight="1" x14ac:dyDescent="0.25">
      <c r="A30" s="154"/>
      <c r="B30" s="155"/>
      <c r="C30" s="156"/>
    </row>
    <row r="31" spans="1:3" ht="13.15" customHeight="1" x14ac:dyDescent="0.25">
      <c r="A31" s="154"/>
      <c r="B31" s="155"/>
      <c r="C31" s="156"/>
    </row>
    <row r="32" spans="1:3" ht="13.15" customHeight="1" x14ac:dyDescent="0.25">
      <c r="A32" s="154"/>
      <c r="B32" s="155"/>
      <c r="C32" s="156"/>
    </row>
    <row r="33" spans="1:3" ht="13.15" customHeight="1" x14ac:dyDescent="0.25">
      <c r="A33" s="154"/>
      <c r="B33" s="155"/>
      <c r="C33" s="156"/>
    </row>
    <row r="34" spans="1:3" ht="13.15" customHeight="1" x14ac:dyDescent="0.25">
      <c r="A34" s="154"/>
      <c r="B34" s="155"/>
      <c r="C34" s="156"/>
    </row>
    <row r="35" spans="1:3" ht="13.15" customHeight="1" x14ac:dyDescent="0.25">
      <c r="A35" s="154"/>
      <c r="B35" s="155"/>
      <c r="C35" s="156"/>
    </row>
    <row r="36" spans="1:3" ht="13.15" customHeight="1" x14ac:dyDescent="0.25">
      <c r="A36" s="154"/>
      <c r="B36" s="155"/>
      <c r="C36" s="156"/>
    </row>
    <row r="37" spans="1:3" ht="13.15" customHeight="1" x14ac:dyDescent="0.25">
      <c r="A37" s="154"/>
      <c r="B37" s="155"/>
      <c r="C37" s="156"/>
    </row>
    <row r="38" spans="1:3" ht="13.15" customHeight="1" x14ac:dyDescent="0.25">
      <c r="A38" s="154"/>
      <c r="B38" s="155"/>
      <c r="C38" s="156"/>
    </row>
    <row r="39" spans="1:3" ht="13.15" customHeight="1" x14ac:dyDescent="0.25">
      <c r="A39" s="154"/>
      <c r="B39" s="155"/>
      <c r="C39" s="156"/>
    </row>
    <row r="40" spans="1:3" ht="13.15" customHeight="1" x14ac:dyDescent="0.25">
      <c r="A40" s="154"/>
      <c r="B40" s="155"/>
      <c r="C40" s="156"/>
    </row>
    <row r="41" spans="1:3" ht="13.15" customHeight="1" x14ac:dyDescent="0.25">
      <c r="A41" s="154"/>
      <c r="B41" s="155"/>
      <c r="C41" s="156"/>
    </row>
    <row r="42" spans="1:3" ht="13.15" customHeight="1" x14ac:dyDescent="0.25">
      <c r="A42" s="154"/>
      <c r="B42" s="155"/>
      <c r="C42" s="156"/>
    </row>
    <row r="43" spans="1:3" ht="13.15" customHeight="1" x14ac:dyDescent="0.25">
      <c r="A43" s="154"/>
      <c r="B43" s="155"/>
      <c r="C43" s="156"/>
    </row>
    <row r="44" spans="1:3" ht="13.15" customHeight="1" x14ac:dyDescent="0.25">
      <c r="A44" s="154"/>
      <c r="B44" s="155"/>
      <c r="C44" s="156"/>
    </row>
    <row r="45" spans="1:3" ht="13.15" customHeight="1" x14ac:dyDescent="0.25">
      <c r="A45" s="154"/>
      <c r="B45" s="155"/>
      <c r="C45" s="156"/>
    </row>
    <row r="46" spans="1:3" ht="13.15" customHeight="1" x14ac:dyDescent="0.25">
      <c r="A46" s="154"/>
      <c r="B46" s="155"/>
      <c r="C46" s="156"/>
    </row>
    <row r="47" spans="1:3" ht="13.15" customHeight="1" x14ac:dyDescent="0.25">
      <c r="A47" s="154"/>
      <c r="B47" s="155"/>
      <c r="C47" s="156"/>
    </row>
    <row r="48" spans="1:3" ht="13.15" customHeight="1" x14ac:dyDescent="0.25">
      <c r="A48" s="154"/>
      <c r="B48" s="155"/>
      <c r="C48" s="156"/>
    </row>
    <row r="49" spans="1:3" ht="13.15" customHeight="1" x14ac:dyDescent="0.25">
      <c r="A49" s="154"/>
      <c r="B49" s="155"/>
      <c r="C49" s="156"/>
    </row>
    <row r="50" spans="1:3" ht="13.15" customHeight="1" x14ac:dyDescent="0.25">
      <c r="A50" s="154"/>
      <c r="B50" s="155"/>
      <c r="C50" s="156"/>
    </row>
    <row r="51" spans="1:3" ht="13.15" customHeight="1" x14ac:dyDescent="0.25">
      <c r="A51" s="154"/>
      <c r="B51" s="155"/>
      <c r="C51" s="156"/>
    </row>
    <row r="52" spans="1:3" ht="13.15" customHeight="1" x14ac:dyDescent="0.25">
      <c r="A52" s="154"/>
      <c r="B52" s="155"/>
      <c r="C52" s="156"/>
    </row>
    <row r="53" spans="1:3" ht="13.15" customHeight="1" x14ac:dyDescent="0.25">
      <c r="A53" s="154"/>
      <c r="B53" s="155"/>
      <c r="C53" s="156"/>
    </row>
    <row r="54" spans="1:3" ht="13.15" customHeight="1" x14ac:dyDescent="0.25">
      <c r="A54" s="154"/>
      <c r="B54" s="155"/>
      <c r="C54" s="156"/>
    </row>
    <row r="55" spans="1:3" ht="13.15" customHeight="1" x14ac:dyDescent="0.2"/>
    <row r="56" spans="1:3" ht="13.15" customHeight="1" x14ac:dyDescent="0.2"/>
    <row r="57" spans="1:3" ht="13.15" customHeight="1" x14ac:dyDescent="0.2">
      <c r="A57" s="217" t="s">
        <v>146</v>
      </c>
      <c r="B57" s="209"/>
      <c r="C57" s="210"/>
    </row>
    <row r="58" spans="1:3" x14ac:dyDescent="0.2">
      <c r="A58" s="495"/>
      <c r="B58" s="496"/>
      <c r="C58" s="497"/>
    </row>
    <row r="59" spans="1:3" x14ac:dyDescent="0.2">
      <c r="A59" s="498"/>
      <c r="B59" s="436"/>
      <c r="C59" s="499"/>
    </row>
    <row r="60" spans="1:3" x14ac:dyDescent="0.2">
      <c r="A60" s="498"/>
      <c r="B60" s="436"/>
      <c r="C60" s="499"/>
    </row>
    <row r="61" spans="1:3" x14ac:dyDescent="0.2">
      <c r="A61" s="500"/>
      <c r="B61" s="501"/>
      <c r="C61" s="502"/>
    </row>
  </sheetData>
  <sheetProtection password="EE35" sheet="1" objects="1" scenarios="1" selectLockedCells="1"/>
  <mergeCells count="4">
    <mergeCell ref="G3:I3"/>
    <mergeCell ref="A6:C6"/>
    <mergeCell ref="B10:C10"/>
    <mergeCell ref="A58:C61"/>
  </mergeCells>
  <dataValidations count="7">
    <dataValidation allowBlank="1" showInputMessage="1" showErrorMessage="1" promptTitle="OHJE" prompt="Voit halutessasi antaa lisätietoja hanketoimintojen kustannuksiin liittyen." sqref="A58"/>
    <dataValidation allowBlank="1" showInputMessage="1" showErrorMessage="1" promptTitle="OHJE" prompt="Jos tarkka kustannus ei ole tiedossa, budjetoi kustannus parhaan käytettävissä olevan arvion mukaisesti." sqref="C13"/>
    <dataValidation allowBlank="1" showInputMessage="1" showErrorMessage="1" promptTitle="OHJE" prompt="Kirjaa kustannuksen selite." sqref="B13:B54"/>
    <dataValidation allowBlank="1" showInputMessage="1" showErrorMessage="1" promptTitle="OHJE" prompt="Syötä euromäärä." sqref="C14:C54"/>
    <dataValidation type="list" allowBlank="1" showInputMessage="1" showErrorMessage="1" promptTitle="OHJE" prompt="Valitse alasvetovalikosta kustannusta määrittävä kustannuslaji. _x000a_ HUOM! Yksikkökustannuksia voi budjetoida ainoastaan kansallisessa tavoitteessa 6.1 ." sqref="A13:A54">
      <mc:AlternateContent xmlns:x12ac="http://schemas.microsoft.com/office/spreadsheetml/2011/1/ac" xmlns:mc="http://schemas.openxmlformats.org/markup-compatibility/2006">
        <mc:Choice Requires="x12ac">
          <x12ac:list>Käyttö- ja kiinteä omaisuus, Ostopalvelut,"Aineet, tarvikkeet ja muut kustannukset", Matkakustannukset (15% malli), Yksikkökustannus</x12ac:list>
        </mc:Choice>
        <mc:Fallback>
          <formula1>"Käyttö- ja kiinteä omaisuus, Ostopalvelut,Aineet, tarvikkeet ja muut kustannukset, Matkakustannukset (15% malli), Yksikkökustannus"</formula1>
        </mc:Fallback>
      </mc:AlternateContent>
    </dataValidation>
    <dataValidation allowBlank="1" showInputMessage="1" showErrorMessage="1" promptTitle="OHJE" prompt="Kirjaa tähän hakulomakkeen mukainen toiminto nro 2." sqref="C10"/>
    <dataValidation allowBlank="1" showInputMessage="1" showErrorMessage="1" promptTitle="OHJE" prompt="Kirjaa budetin toiminto-välilehdille hakemuslomakkeelle kirjaamasi toiminnot yksi kerrallaan." sqref="C11"/>
  </dataValidations>
  <hyperlinks>
    <hyperlink ref="G3:I3" location="'Aloita tästä'!A1" display="PALAA TÄSTÄ KANSISIVULLE"/>
  </hyperlinks>
  <pageMargins left="0.39370078740157483" right="0.70866141732283472" top="0.39370078740157483" bottom="0.78740157480314965" header="0.31496062992125984" footer="0.31496062992125984"/>
  <pageSetup paperSize="9" fitToWidth="0" fitToHeight="0"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3:I61"/>
  <sheetViews>
    <sheetView showGridLines="0" zoomScaleNormal="100" workbookViewId="0">
      <selection activeCell="G3" sqref="G3:I3"/>
    </sheetView>
  </sheetViews>
  <sheetFormatPr defaultColWidth="9.140625" defaultRowHeight="12.75" x14ac:dyDescent="0.2"/>
  <cols>
    <col min="1" max="1" width="19.42578125" style="151" customWidth="1"/>
    <col min="2" max="2" width="48.7109375" customWidth="1"/>
    <col min="3" max="3" width="18.85546875" style="151" customWidth="1"/>
    <col min="4" max="16384" width="9.140625" style="151"/>
  </cols>
  <sheetData>
    <row r="3" spans="1:9" x14ac:dyDescent="0.2">
      <c r="G3" s="341" t="s">
        <v>223</v>
      </c>
      <c r="H3" s="342"/>
      <c r="I3" s="343"/>
    </row>
    <row r="4" spans="1:9" customFormat="1" x14ac:dyDescent="0.2"/>
    <row r="5" spans="1:9" customFormat="1" x14ac:dyDescent="0.2">
      <c r="A5" s="217" t="str">
        <f>'Budj perustiedot'!A10</f>
        <v>Hankkeen nimi</v>
      </c>
      <c r="B5" s="209" t="str">
        <f>IF('Budj perustiedot'!B10&lt;&gt;0,'Budj perustiedot'!B10,"")</f>
        <v/>
      </c>
      <c r="C5" s="210"/>
    </row>
    <row r="6" spans="1:9" customFormat="1" ht="60.75" customHeight="1" x14ac:dyDescent="0.2">
      <c r="A6" s="492">
        <f>N_HankkeenNimi</f>
        <v>0</v>
      </c>
      <c r="B6" s="493"/>
      <c r="C6" s="494"/>
    </row>
    <row r="7" spans="1:9" x14ac:dyDescent="0.2">
      <c r="C7" s="152"/>
    </row>
    <row r="8" spans="1:9" ht="15" x14ac:dyDescent="0.25">
      <c r="A8" s="218" t="s">
        <v>233</v>
      </c>
      <c r="B8" s="219" t="s">
        <v>173</v>
      </c>
      <c r="C8" s="220">
        <f>SUM(C13:C54)</f>
        <v>0</v>
      </c>
    </row>
    <row r="9" spans="1:9" customFormat="1" x14ac:dyDescent="0.2"/>
    <row r="10" spans="1:9" customFormat="1" ht="75" customHeight="1" x14ac:dyDescent="0.2">
      <c r="A10" s="221" t="s">
        <v>174</v>
      </c>
      <c r="B10" s="491">
        <f>N_Tavoite3Toiminto3</f>
        <v>0</v>
      </c>
      <c r="C10" s="491"/>
    </row>
    <row r="11" spans="1:9" customFormat="1" x14ac:dyDescent="0.2">
      <c r="C11" s="153"/>
    </row>
    <row r="12" spans="1:9" customFormat="1" ht="15" x14ac:dyDescent="0.25">
      <c r="A12" s="222" t="s">
        <v>175</v>
      </c>
      <c r="B12" s="222" t="s">
        <v>176</v>
      </c>
      <c r="C12" s="215" t="s">
        <v>160</v>
      </c>
    </row>
    <row r="13" spans="1:9" customFormat="1" ht="15" x14ac:dyDescent="0.25">
      <c r="A13" s="154"/>
      <c r="B13" s="155"/>
      <c r="C13" s="156">
        <v>0</v>
      </c>
    </row>
    <row r="14" spans="1:9" customFormat="1" ht="15" x14ac:dyDescent="0.25">
      <c r="A14" s="154"/>
      <c r="B14" s="155"/>
      <c r="C14" s="156"/>
    </row>
    <row r="15" spans="1:9" customFormat="1" ht="15" x14ac:dyDescent="0.25">
      <c r="A15" s="154"/>
      <c r="B15" s="155"/>
      <c r="C15" s="156"/>
    </row>
    <row r="16" spans="1:9" ht="13.15" customHeight="1" x14ac:dyDescent="0.25">
      <c r="A16" s="154"/>
      <c r="B16" s="155"/>
      <c r="C16" s="156"/>
    </row>
    <row r="17" spans="1:3" ht="13.15" customHeight="1" x14ac:dyDescent="0.25">
      <c r="A17" s="154"/>
      <c r="B17" s="155"/>
      <c r="C17" s="156"/>
    </row>
    <row r="18" spans="1:3" ht="13.15" customHeight="1" x14ac:dyDescent="0.25">
      <c r="A18" s="154"/>
      <c r="B18" s="155"/>
      <c r="C18" s="156"/>
    </row>
    <row r="19" spans="1:3" ht="13.15" customHeight="1" x14ac:dyDescent="0.25">
      <c r="A19" s="154"/>
      <c r="B19" s="155"/>
      <c r="C19" s="156"/>
    </row>
    <row r="20" spans="1:3" ht="13.15" customHeight="1" x14ac:dyDescent="0.25">
      <c r="A20" s="154"/>
      <c r="B20" s="155"/>
      <c r="C20" s="156"/>
    </row>
    <row r="21" spans="1:3" ht="13.15" customHeight="1" x14ac:dyDescent="0.25">
      <c r="A21" s="154"/>
      <c r="B21" s="155"/>
      <c r="C21" s="156"/>
    </row>
    <row r="22" spans="1:3" ht="13.15" customHeight="1" x14ac:dyDescent="0.25">
      <c r="A22" s="154"/>
      <c r="B22" s="155"/>
      <c r="C22" s="156"/>
    </row>
    <row r="23" spans="1:3" ht="13.15" customHeight="1" x14ac:dyDescent="0.25">
      <c r="A23" s="154"/>
      <c r="B23" s="155"/>
      <c r="C23" s="156"/>
    </row>
    <row r="24" spans="1:3" ht="13.15" customHeight="1" x14ac:dyDescent="0.25">
      <c r="A24" s="154"/>
      <c r="B24" s="155"/>
      <c r="C24" s="156"/>
    </row>
    <row r="25" spans="1:3" ht="13.15" customHeight="1" x14ac:dyDescent="0.25">
      <c r="A25" s="154"/>
      <c r="B25" s="155"/>
      <c r="C25" s="156"/>
    </row>
    <row r="26" spans="1:3" ht="13.15" customHeight="1" x14ac:dyDescent="0.25">
      <c r="A26" s="154"/>
      <c r="B26" s="155"/>
      <c r="C26" s="156"/>
    </row>
    <row r="27" spans="1:3" ht="13.15" customHeight="1" x14ac:dyDescent="0.25">
      <c r="A27" s="154"/>
      <c r="B27" s="155"/>
      <c r="C27" s="156"/>
    </row>
    <row r="28" spans="1:3" ht="13.15" customHeight="1" x14ac:dyDescent="0.25">
      <c r="A28" s="154"/>
      <c r="B28" s="155"/>
      <c r="C28" s="156"/>
    </row>
    <row r="29" spans="1:3" ht="13.15" customHeight="1" x14ac:dyDescent="0.25">
      <c r="A29" s="154"/>
      <c r="B29" s="155"/>
      <c r="C29" s="156"/>
    </row>
    <row r="30" spans="1:3" ht="13.15" customHeight="1" x14ac:dyDescent="0.25">
      <c r="A30" s="154"/>
      <c r="B30" s="155"/>
      <c r="C30" s="156"/>
    </row>
    <row r="31" spans="1:3" ht="13.15" customHeight="1" x14ac:dyDescent="0.25">
      <c r="A31" s="154"/>
      <c r="B31" s="155"/>
      <c r="C31" s="156"/>
    </row>
    <row r="32" spans="1:3" ht="13.15" customHeight="1" x14ac:dyDescent="0.25">
      <c r="A32" s="154"/>
      <c r="B32" s="155"/>
      <c r="C32" s="156"/>
    </row>
    <row r="33" spans="1:3" ht="13.15" customHeight="1" x14ac:dyDescent="0.25">
      <c r="A33" s="154"/>
      <c r="B33" s="155"/>
      <c r="C33" s="156"/>
    </row>
    <row r="34" spans="1:3" ht="13.15" customHeight="1" x14ac:dyDescent="0.25">
      <c r="A34" s="154"/>
      <c r="B34" s="155"/>
      <c r="C34" s="156"/>
    </row>
    <row r="35" spans="1:3" ht="13.15" customHeight="1" x14ac:dyDescent="0.25">
      <c r="A35" s="154"/>
      <c r="B35" s="155"/>
      <c r="C35" s="156"/>
    </row>
    <row r="36" spans="1:3" ht="13.15" customHeight="1" x14ac:dyDescent="0.25">
      <c r="A36" s="154"/>
      <c r="B36" s="155"/>
      <c r="C36" s="156"/>
    </row>
    <row r="37" spans="1:3" ht="13.15" customHeight="1" x14ac:dyDescent="0.25">
      <c r="A37" s="154"/>
      <c r="B37" s="155"/>
      <c r="C37" s="156"/>
    </row>
    <row r="38" spans="1:3" ht="13.15" customHeight="1" x14ac:dyDescent="0.25">
      <c r="A38" s="154"/>
      <c r="B38" s="155"/>
      <c r="C38" s="156"/>
    </row>
    <row r="39" spans="1:3" ht="13.15" customHeight="1" x14ac:dyDescent="0.25">
      <c r="A39" s="154"/>
      <c r="B39" s="155"/>
      <c r="C39" s="156"/>
    </row>
    <row r="40" spans="1:3" ht="13.15" customHeight="1" x14ac:dyDescent="0.25">
      <c r="A40" s="154"/>
      <c r="B40" s="155"/>
      <c r="C40" s="156"/>
    </row>
    <row r="41" spans="1:3" ht="13.15" customHeight="1" x14ac:dyDescent="0.25">
      <c r="A41" s="154"/>
      <c r="B41" s="155"/>
      <c r="C41" s="156"/>
    </row>
    <row r="42" spans="1:3" ht="13.15" customHeight="1" x14ac:dyDescent="0.25">
      <c r="A42" s="154"/>
      <c r="B42" s="155"/>
      <c r="C42" s="156"/>
    </row>
    <row r="43" spans="1:3" ht="13.15" customHeight="1" x14ac:dyDescent="0.25">
      <c r="A43" s="154"/>
      <c r="B43" s="155"/>
      <c r="C43" s="156"/>
    </row>
    <row r="44" spans="1:3" ht="13.15" customHeight="1" x14ac:dyDescent="0.25">
      <c r="A44" s="154"/>
      <c r="B44" s="155"/>
      <c r="C44" s="156"/>
    </row>
    <row r="45" spans="1:3" ht="13.15" customHeight="1" x14ac:dyDescent="0.25">
      <c r="A45" s="154"/>
      <c r="B45" s="155"/>
      <c r="C45" s="156"/>
    </row>
    <row r="46" spans="1:3" ht="13.15" customHeight="1" x14ac:dyDescent="0.25">
      <c r="A46" s="154"/>
      <c r="B46" s="155"/>
      <c r="C46" s="156"/>
    </row>
    <row r="47" spans="1:3" ht="13.15" customHeight="1" x14ac:dyDescent="0.25">
      <c r="A47" s="154"/>
      <c r="B47" s="155"/>
      <c r="C47" s="156"/>
    </row>
    <row r="48" spans="1:3" ht="13.15" customHeight="1" x14ac:dyDescent="0.25">
      <c r="A48" s="154"/>
      <c r="B48" s="155"/>
      <c r="C48" s="156"/>
    </row>
    <row r="49" spans="1:3" ht="13.15" customHeight="1" x14ac:dyDescent="0.25">
      <c r="A49" s="154"/>
      <c r="B49" s="155"/>
      <c r="C49" s="156"/>
    </row>
    <row r="50" spans="1:3" ht="13.15" customHeight="1" x14ac:dyDescent="0.25">
      <c r="A50" s="154"/>
      <c r="B50" s="155"/>
      <c r="C50" s="156"/>
    </row>
    <row r="51" spans="1:3" ht="13.15" customHeight="1" x14ac:dyDescent="0.25">
      <c r="A51" s="154"/>
      <c r="B51" s="155"/>
      <c r="C51" s="156"/>
    </row>
    <row r="52" spans="1:3" ht="13.15" customHeight="1" x14ac:dyDescent="0.25">
      <c r="A52" s="154"/>
      <c r="B52" s="155"/>
      <c r="C52" s="156"/>
    </row>
    <row r="53" spans="1:3" ht="13.15" customHeight="1" x14ac:dyDescent="0.25">
      <c r="A53" s="154"/>
      <c r="B53" s="155"/>
      <c r="C53" s="156"/>
    </row>
    <row r="54" spans="1:3" ht="13.15" customHeight="1" x14ac:dyDescent="0.25">
      <c r="A54" s="154"/>
      <c r="B54" s="155"/>
      <c r="C54" s="156"/>
    </row>
    <row r="55" spans="1:3" ht="13.15" customHeight="1" x14ac:dyDescent="0.2"/>
    <row r="56" spans="1:3" ht="13.15" customHeight="1" x14ac:dyDescent="0.2"/>
    <row r="57" spans="1:3" ht="13.15" customHeight="1" x14ac:dyDescent="0.2">
      <c r="A57" s="217" t="s">
        <v>146</v>
      </c>
      <c r="B57" s="209"/>
      <c r="C57" s="210"/>
    </row>
    <row r="58" spans="1:3" x14ac:dyDescent="0.2">
      <c r="A58" s="495"/>
      <c r="B58" s="496"/>
      <c r="C58" s="497"/>
    </row>
    <row r="59" spans="1:3" x14ac:dyDescent="0.2">
      <c r="A59" s="498"/>
      <c r="B59" s="436"/>
      <c r="C59" s="499"/>
    </row>
    <row r="60" spans="1:3" x14ac:dyDescent="0.2">
      <c r="A60" s="498"/>
      <c r="B60" s="436"/>
      <c r="C60" s="499"/>
    </row>
    <row r="61" spans="1:3" x14ac:dyDescent="0.2">
      <c r="A61" s="500"/>
      <c r="B61" s="501"/>
      <c r="C61" s="502"/>
    </row>
  </sheetData>
  <sheetProtection password="EE35" sheet="1" objects="1" scenarios="1" selectLockedCells="1"/>
  <mergeCells count="4">
    <mergeCell ref="G3:I3"/>
    <mergeCell ref="A6:C6"/>
    <mergeCell ref="B10:C10"/>
    <mergeCell ref="A58:C61"/>
  </mergeCells>
  <dataValidations count="7">
    <dataValidation allowBlank="1" showInputMessage="1" showErrorMessage="1" promptTitle="OHJE" prompt="Kirjaa budetin toiminto-välilehdille hakemuslomakkeelle kirjaamasi toiminnot yksi kerrallaan." sqref="C11"/>
    <dataValidation allowBlank="1" showInputMessage="1" showErrorMessage="1" promptTitle="OHJE" prompt="Kirjaa tähän hakulomakkeen mukainen toiminto nro 3._x000a_" sqref="C10"/>
    <dataValidation type="list" allowBlank="1" showInputMessage="1" showErrorMessage="1" promptTitle="OHJE" prompt="Valitse alasvetovalikosta kustannusta määrittävä kustannuslaji. _x000a_ HUOM! Yksikkökustannuksia voi budjetoida ainoastaan kansallisessa tavoitteessa 6.1 ." sqref="A13:A54">
      <mc:AlternateContent xmlns:x12ac="http://schemas.microsoft.com/office/spreadsheetml/2011/1/ac" xmlns:mc="http://schemas.openxmlformats.org/markup-compatibility/2006">
        <mc:Choice Requires="x12ac">
          <x12ac:list>Käyttö- ja kiinteä omaisuus, Ostopalvelut,"Aineet, tarvikkeet ja muut kustannukset", Matkakustannukset (15% malli), Yksikkökustannus</x12ac:list>
        </mc:Choice>
        <mc:Fallback>
          <formula1>"Käyttö- ja kiinteä omaisuus, Ostopalvelut,Aineet, tarvikkeet ja muut kustannukset, Matkakustannukset (15% malli), Yksikkökustannus"</formula1>
        </mc:Fallback>
      </mc:AlternateContent>
    </dataValidation>
    <dataValidation allowBlank="1" showInputMessage="1" showErrorMessage="1" promptTitle="OHJE" prompt="Syötä euromäärä." sqref="C14:C54"/>
    <dataValidation allowBlank="1" showInputMessage="1" showErrorMessage="1" promptTitle="OHJE" prompt="Kirjaa kustannuksen selite." sqref="B13:B54"/>
    <dataValidation allowBlank="1" showInputMessage="1" showErrorMessage="1" promptTitle="OHJE" prompt="Jos tarkka kustannus ei ole tiedossa, budjetoi kustannus parhaan käytettävissä olevan arvion mukaisesti." sqref="C13"/>
    <dataValidation allowBlank="1" showInputMessage="1" showErrorMessage="1" promptTitle="OHJE" prompt="Voit halutessasi antaa lisätietoja hanketoimintojen kustannuksiin liittyen." sqref="A58"/>
  </dataValidations>
  <hyperlinks>
    <hyperlink ref="G3:I3" location="'Aloita tästä'!A1" display="PALAA TÄSTÄ KANSISIVULLE"/>
  </hyperlinks>
  <pageMargins left="0.39370078740157483" right="0.70866141732283472" top="0.39370078740157483" bottom="0.78740157480314965" header="0.31496062992125984" footer="0.31496062992125984"/>
  <pageSetup paperSize="9" fitToWidth="0" fitToHeight="0"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3:I61"/>
  <sheetViews>
    <sheetView showGridLines="0" zoomScaleNormal="100" workbookViewId="0">
      <selection activeCell="G3" sqref="G3:I3"/>
    </sheetView>
  </sheetViews>
  <sheetFormatPr defaultColWidth="9.140625" defaultRowHeight="12.75" x14ac:dyDescent="0.2"/>
  <cols>
    <col min="1" max="1" width="19.42578125" style="151" customWidth="1"/>
    <col min="2" max="2" width="48.7109375" customWidth="1"/>
    <col min="3" max="3" width="18.85546875" style="151" customWidth="1"/>
    <col min="4" max="16384" width="9.140625" style="151"/>
  </cols>
  <sheetData>
    <row r="3" spans="1:9" x14ac:dyDescent="0.2">
      <c r="G3" s="341" t="s">
        <v>223</v>
      </c>
      <c r="H3" s="342"/>
      <c r="I3" s="343"/>
    </row>
    <row r="4" spans="1:9" customFormat="1" x14ac:dyDescent="0.2"/>
    <row r="5" spans="1:9" customFormat="1" x14ac:dyDescent="0.2">
      <c r="A5" s="217" t="str">
        <f>'Budj perustiedot'!A10</f>
        <v>Hankkeen nimi</v>
      </c>
      <c r="B5" s="209" t="str">
        <f>IF('Budj perustiedot'!B10&lt;&gt;0,'Budj perustiedot'!B10,"")</f>
        <v/>
      </c>
      <c r="C5" s="210"/>
    </row>
    <row r="6" spans="1:9" customFormat="1" ht="60.75" customHeight="1" x14ac:dyDescent="0.2">
      <c r="A6" s="492">
        <f>N_HankkeenNimi</f>
        <v>0</v>
      </c>
      <c r="B6" s="493"/>
      <c r="C6" s="494"/>
    </row>
    <row r="7" spans="1:9" x14ac:dyDescent="0.2">
      <c r="C7" s="152"/>
    </row>
    <row r="8" spans="1:9" ht="15" x14ac:dyDescent="0.25">
      <c r="A8" s="218" t="s">
        <v>234</v>
      </c>
      <c r="B8" s="219" t="s">
        <v>173</v>
      </c>
      <c r="C8" s="220">
        <f>SUM(C13:C54)</f>
        <v>0</v>
      </c>
    </row>
    <row r="9" spans="1:9" customFormat="1" x14ac:dyDescent="0.2"/>
    <row r="10" spans="1:9" customFormat="1" ht="75" customHeight="1" x14ac:dyDescent="0.2">
      <c r="A10" s="221" t="s">
        <v>174</v>
      </c>
      <c r="B10" s="491">
        <f>N_Tavoite4Toiminto1</f>
        <v>0</v>
      </c>
      <c r="C10" s="491"/>
    </row>
    <row r="11" spans="1:9" customFormat="1" x14ac:dyDescent="0.2">
      <c r="C11" s="153"/>
    </row>
    <row r="12" spans="1:9" customFormat="1" ht="15" x14ac:dyDescent="0.25">
      <c r="A12" s="222" t="s">
        <v>175</v>
      </c>
      <c r="B12" s="222" t="s">
        <v>176</v>
      </c>
      <c r="C12" s="215" t="s">
        <v>160</v>
      </c>
    </row>
    <row r="13" spans="1:9" customFormat="1" ht="15" x14ac:dyDescent="0.25">
      <c r="A13" s="154"/>
      <c r="B13" s="155"/>
      <c r="C13" s="156">
        <v>0</v>
      </c>
    </row>
    <row r="14" spans="1:9" customFormat="1" ht="15" x14ac:dyDescent="0.25">
      <c r="A14" s="154"/>
      <c r="B14" s="155"/>
      <c r="C14" s="156"/>
    </row>
    <row r="15" spans="1:9" customFormat="1" ht="15" x14ac:dyDescent="0.25">
      <c r="A15" s="154"/>
      <c r="B15" s="155"/>
      <c r="C15" s="156"/>
    </row>
    <row r="16" spans="1:9" ht="13.15" customHeight="1" x14ac:dyDescent="0.25">
      <c r="A16" s="154"/>
      <c r="B16" s="155"/>
      <c r="C16" s="156"/>
    </row>
    <row r="17" spans="1:3" ht="13.15" customHeight="1" x14ac:dyDescent="0.25">
      <c r="A17" s="154"/>
      <c r="B17" s="155"/>
      <c r="C17" s="156"/>
    </row>
    <row r="18" spans="1:3" ht="13.15" customHeight="1" x14ac:dyDescent="0.25">
      <c r="A18" s="154"/>
      <c r="B18" s="155"/>
      <c r="C18" s="156"/>
    </row>
    <row r="19" spans="1:3" ht="13.15" customHeight="1" x14ac:dyDescent="0.25">
      <c r="A19" s="154"/>
      <c r="B19" s="155"/>
      <c r="C19" s="156"/>
    </row>
    <row r="20" spans="1:3" ht="13.15" customHeight="1" x14ac:dyDescent="0.25">
      <c r="A20" s="154"/>
      <c r="B20" s="155"/>
      <c r="C20" s="156"/>
    </row>
    <row r="21" spans="1:3" ht="13.15" customHeight="1" x14ac:dyDescent="0.25">
      <c r="A21" s="154"/>
      <c r="B21" s="155"/>
      <c r="C21" s="156"/>
    </row>
    <row r="22" spans="1:3" ht="13.15" customHeight="1" x14ac:dyDescent="0.25">
      <c r="A22" s="154"/>
      <c r="B22" s="155"/>
      <c r="C22" s="156"/>
    </row>
    <row r="23" spans="1:3" ht="13.15" customHeight="1" x14ac:dyDescent="0.25">
      <c r="A23" s="154"/>
      <c r="B23" s="155"/>
      <c r="C23" s="156"/>
    </row>
    <row r="24" spans="1:3" ht="13.15" customHeight="1" x14ac:dyDescent="0.25">
      <c r="A24" s="154"/>
      <c r="B24" s="155"/>
      <c r="C24" s="156"/>
    </row>
    <row r="25" spans="1:3" ht="13.15" customHeight="1" x14ac:dyDescent="0.25">
      <c r="A25" s="154"/>
      <c r="B25" s="155"/>
      <c r="C25" s="156"/>
    </row>
    <row r="26" spans="1:3" ht="13.15" customHeight="1" x14ac:dyDescent="0.25">
      <c r="A26" s="154"/>
      <c r="B26" s="155"/>
      <c r="C26" s="156"/>
    </row>
    <row r="27" spans="1:3" ht="13.15" customHeight="1" x14ac:dyDescent="0.25">
      <c r="A27" s="154"/>
      <c r="B27" s="155"/>
      <c r="C27" s="156"/>
    </row>
    <row r="28" spans="1:3" ht="13.15" customHeight="1" x14ac:dyDescent="0.25">
      <c r="A28" s="154"/>
      <c r="B28" s="155"/>
      <c r="C28" s="156"/>
    </row>
    <row r="29" spans="1:3" ht="13.15" customHeight="1" x14ac:dyDescent="0.25">
      <c r="A29" s="154"/>
      <c r="B29" s="155"/>
      <c r="C29" s="156"/>
    </row>
    <row r="30" spans="1:3" ht="13.15" customHeight="1" x14ac:dyDescent="0.25">
      <c r="A30" s="154"/>
      <c r="B30" s="155"/>
      <c r="C30" s="156"/>
    </row>
    <row r="31" spans="1:3" ht="13.15" customHeight="1" x14ac:dyDescent="0.25">
      <c r="A31" s="154"/>
      <c r="B31" s="155"/>
      <c r="C31" s="156"/>
    </row>
    <row r="32" spans="1:3" ht="13.15" customHeight="1" x14ac:dyDescent="0.25">
      <c r="A32" s="154"/>
      <c r="B32" s="155"/>
      <c r="C32" s="156"/>
    </row>
    <row r="33" spans="1:3" ht="13.15" customHeight="1" x14ac:dyDescent="0.25">
      <c r="A33" s="154"/>
      <c r="B33" s="155"/>
      <c r="C33" s="156"/>
    </row>
    <row r="34" spans="1:3" ht="13.15" customHeight="1" x14ac:dyDescent="0.25">
      <c r="A34" s="154"/>
      <c r="B34" s="155"/>
      <c r="C34" s="156"/>
    </row>
    <row r="35" spans="1:3" ht="13.15" customHeight="1" x14ac:dyDescent="0.25">
      <c r="A35" s="154"/>
      <c r="B35" s="155"/>
      <c r="C35" s="156"/>
    </row>
    <row r="36" spans="1:3" ht="13.15" customHeight="1" x14ac:dyDescent="0.25">
      <c r="A36" s="154"/>
      <c r="B36" s="155"/>
      <c r="C36" s="156"/>
    </row>
    <row r="37" spans="1:3" ht="13.15" customHeight="1" x14ac:dyDescent="0.25">
      <c r="A37" s="154"/>
      <c r="B37" s="155"/>
      <c r="C37" s="156"/>
    </row>
    <row r="38" spans="1:3" ht="13.15" customHeight="1" x14ac:dyDescent="0.25">
      <c r="A38" s="154"/>
      <c r="B38" s="155"/>
      <c r="C38" s="156"/>
    </row>
    <row r="39" spans="1:3" ht="13.15" customHeight="1" x14ac:dyDescent="0.25">
      <c r="A39" s="154"/>
      <c r="B39" s="155"/>
      <c r="C39" s="156"/>
    </row>
    <row r="40" spans="1:3" ht="13.15" customHeight="1" x14ac:dyDescent="0.25">
      <c r="A40" s="154"/>
      <c r="B40" s="155"/>
      <c r="C40" s="156"/>
    </row>
    <row r="41" spans="1:3" ht="13.15" customHeight="1" x14ac:dyDescent="0.25">
      <c r="A41" s="154"/>
      <c r="B41" s="155"/>
      <c r="C41" s="156"/>
    </row>
    <row r="42" spans="1:3" ht="13.15" customHeight="1" x14ac:dyDescent="0.25">
      <c r="A42" s="154"/>
      <c r="B42" s="155"/>
      <c r="C42" s="156"/>
    </row>
    <row r="43" spans="1:3" ht="13.15" customHeight="1" x14ac:dyDescent="0.25">
      <c r="A43" s="154"/>
      <c r="B43" s="155"/>
      <c r="C43" s="156"/>
    </row>
    <row r="44" spans="1:3" ht="13.15" customHeight="1" x14ac:dyDescent="0.25">
      <c r="A44" s="154"/>
      <c r="B44" s="155"/>
      <c r="C44" s="156"/>
    </row>
    <row r="45" spans="1:3" ht="13.15" customHeight="1" x14ac:dyDescent="0.25">
      <c r="A45" s="154"/>
      <c r="B45" s="155"/>
      <c r="C45" s="156"/>
    </row>
    <row r="46" spans="1:3" ht="13.15" customHeight="1" x14ac:dyDescent="0.25">
      <c r="A46" s="154"/>
      <c r="B46" s="155"/>
      <c r="C46" s="156"/>
    </row>
    <row r="47" spans="1:3" ht="13.15" customHeight="1" x14ac:dyDescent="0.25">
      <c r="A47" s="154"/>
      <c r="B47" s="155"/>
      <c r="C47" s="156"/>
    </row>
    <row r="48" spans="1:3" ht="13.15" customHeight="1" x14ac:dyDescent="0.25">
      <c r="A48" s="154"/>
      <c r="B48" s="155"/>
      <c r="C48" s="156"/>
    </row>
    <row r="49" spans="1:3" ht="13.15" customHeight="1" x14ac:dyDescent="0.25">
      <c r="A49" s="154"/>
      <c r="B49" s="155"/>
      <c r="C49" s="156"/>
    </row>
    <row r="50" spans="1:3" ht="13.15" customHeight="1" x14ac:dyDescent="0.25">
      <c r="A50" s="154"/>
      <c r="B50" s="155"/>
      <c r="C50" s="156"/>
    </row>
    <row r="51" spans="1:3" ht="13.15" customHeight="1" x14ac:dyDescent="0.25">
      <c r="A51" s="154"/>
      <c r="B51" s="155"/>
      <c r="C51" s="156"/>
    </row>
    <row r="52" spans="1:3" ht="13.15" customHeight="1" x14ac:dyDescent="0.25">
      <c r="A52" s="154"/>
      <c r="B52" s="155"/>
      <c r="C52" s="156"/>
    </row>
    <row r="53" spans="1:3" ht="13.15" customHeight="1" x14ac:dyDescent="0.25">
      <c r="A53" s="154"/>
      <c r="B53" s="155"/>
      <c r="C53" s="156"/>
    </row>
    <row r="54" spans="1:3" ht="13.15" customHeight="1" x14ac:dyDescent="0.25">
      <c r="A54" s="154"/>
      <c r="B54" s="155"/>
      <c r="C54" s="156"/>
    </row>
    <row r="55" spans="1:3" ht="13.15" customHeight="1" x14ac:dyDescent="0.2"/>
    <row r="56" spans="1:3" ht="13.15" customHeight="1" x14ac:dyDescent="0.2"/>
    <row r="57" spans="1:3" ht="13.15" customHeight="1" x14ac:dyDescent="0.2">
      <c r="A57" s="217" t="s">
        <v>146</v>
      </c>
      <c r="B57" s="209"/>
      <c r="C57" s="210"/>
    </row>
    <row r="58" spans="1:3" x14ac:dyDescent="0.2">
      <c r="A58" s="495"/>
      <c r="B58" s="496"/>
      <c r="C58" s="497"/>
    </row>
    <row r="59" spans="1:3" x14ac:dyDescent="0.2">
      <c r="A59" s="498"/>
      <c r="B59" s="436"/>
      <c r="C59" s="499"/>
    </row>
    <row r="60" spans="1:3" x14ac:dyDescent="0.2">
      <c r="A60" s="498"/>
      <c r="B60" s="436"/>
      <c r="C60" s="499"/>
    </row>
    <row r="61" spans="1:3" x14ac:dyDescent="0.2">
      <c r="A61" s="500"/>
      <c r="B61" s="501"/>
      <c r="C61" s="502"/>
    </row>
  </sheetData>
  <sheetProtection password="EE35" sheet="1" objects="1" scenarios="1" selectLockedCells="1"/>
  <mergeCells count="4">
    <mergeCell ref="G3:I3"/>
    <mergeCell ref="A6:C6"/>
    <mergeCell ref="B10:C10"/>
    <mergeCell ref="A58:C61"/>
  </mergeCells>
  <dataValidations count="7">
    <dataValidation allowBlank="1" showInputMessage="1" showErrorMessage="1" promptTitle="OHJE" prompt="Voit halutessasi antaa lisätietoja hanketoimintojen kustannuksiin liittyen." sqref="A58"/>
    <dataValidation allowBlank="1" showInputMessage="1" showErrorMessage="1" promptTitle="OHJE" prompt="Jos tarkka kustannus ei ole tiedossa, budjetoi kustannus parhaan käytettävissä olevan arvion mukaisesti." sqref="C13"/>
    <dataValidation allowBlank="1" showInputMessage="1" showErrorMessage="1" promptTitle="OHJE" prompt="Kirjaa kustannuksen selite." sqref="B13:B54"/>
    <dataValidation allowBlank="1" showInputMessage="1" showErrorMessage="1" promptTitle="OHJE" prompt="Syötä euromäärä." sqref="C14:C54"/>
    <dataValidation type="list" allowBlank="1" showInputMessage="1" showErrorMessage="1" promptTitle="OHJE" prompt="Valitse alasvetovalikosta kustannusta määrittävä kustannuslaji. _x000a_ HUOM! Yksikkökustannuksia voi budjetoida ainoastaan kansallisessa tavoitteessa 6.1 ." sqref="A13:A54">
      <mc:AlternateContent xmlns:x12ac="http://schemas.microsoft.com/office/spreadsheetml/2011/1/ac" xmlns:mc="http://schemas.openxmlformats.org/markup-compatibility/2006">
        <mc:Choice Requires="x12ac">
          <x12ac:list>Käyttö- ja kiinteä omaisuus, Ostopalvelut,"Aineet, tarvikkeet ja muut kustannukset", Matkakustannukset (15% malli), Yksikkökustannus</x12ac:list>
        </mc:Choice>
        <mc:Fallback>
          <formula1>"Käyttö- ja kiinteä omaisuus, Ostopalvelut,Aineet, tarvikkeet ja muut kustannukset, Matkakustannukset (15% malli), Yksikkökustannus"</formula1>
        </mc:Fallback>
      </mc:AlternateContent>
    </dataValidation>
    <dataValidation allowBlank="1" showInputMessage="1" showErrorMessage="1" promptTitle="OHJE" prompt="Kirjaa tähän hakulomakkeen mukainen toiminto nro 1." sqref="B10:C10"/>
    <dataValidation allowBlank="1" showInputMessage="1" showErrorMessage="1" promptTitle="OHJE" prompt="Kirjaa budetin toiminto-välilehdille hakemuslomakkeelle kirjaamasi toiminnot yksi kerrallaan." sqref="C11"/>
  </dataValidations>
  <hyperlinks>
    <hyperlink ref="G3:I3" location="'Aloita tästä'!A1" display="PALAA TÄSTÄ KANSISIVULLE"/>
  </hyperlinks>
  <pageMargins left="0.39370078740157483" right="0.70866141732283472" top="0.39370078740157483" bottom="0.78740157480314965" header="0.31496062992125984" footer="0.31496062992125984"/>
  <pageSetup paperSize="9" fitToWidth="0" fitToHeight="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R100"/>
  <sheetViews>
    <sheetView showGridLines="0" zoomScaleNormal="100" workbookViewId="0">
      <selection activeCell="F48" sqref="F48:I48"/>
    </sheetView>
  </sheetViews>
  <sheetFormatPr defaultRowHeight="12.75" x14ac:dyDescent="0.2"/>
  <cols>
    <col min="1" max="1" width="10.28515625" customWidth="1"/>
    <col min="3" max="3" width="4.85546875" customWidth="1"/>
    <col min="4" max="4" width="9.140625" customWidth="1"/>
    <col min="6" max="7" width="9.140625" customWidth="1"/>
    <col min="9" max="9" width="9.140625" customWidth="1"/>
    <col min="10" max="10" width="10.28515625" customWidth="1"/>
    <col min="11" max="11" width="2" customWidth="1"/>
  </cols>
  <sheetData>
    <row r="1" spans="1:18" ht="12.75" customHeight="1" x14ac:dyDescent="0.2">
      <c r="A1" s="138"/>
      <c r="B1" s="43"/>
      <c r="C1" s="43"/>
      <c r="D1" s="43"/>
      <c r="E1" s="43"/>
      <c r="F1" s="43"/>
      <c r="G1" s="43"/>
      <c r="H1" s="371" t="s">
        <v>3</v>
      </c>
      <c r="I1" s="372"/>
      <c r="J1" s="125"/>
    </row>
    <row r="2" spans="1:18" ht="15" customHeight="1" x14ac:dyDescent="0.2">
      <c r="A2" s="44"/>
      <c r="B2" s="1"/>
      <c r="C2" s="1"/>
      <c r="D2" s="1"/>
      <c r="E2" s="1"/>
      <c r="F2" s="1"/>
      <c r="G2" s="1"/>
      <c r="H2" s="373" t="s">
        <v>5</v>
      </c>
      <c r="I2" s="373"/>
      <c r="J2" s="126"/>
    </row>
    <row r="3" spans="1:18" ht="15" customHeight="1" x14ac:dyDescent="0.2">
      <c r="A3" s="44"/>
      <c r="B3" s="1"/>
      <c r="C3" s="1"/>
      <c r="D3" s="1"/>
      <c r="E3" s="1"/>
      <c r="F3" s="1"/>
      <c r="G3" s="1"/>
      <c r="H3" s="1"/>
      <c r="I3" s="259" t="s">
        <v>4</v>
      </c>
      <c r="J3" s="126"/>
      <c r="N3" s="341" t="s">
        <v>223</v>
      </c>
      <c r="O3" s="342"/>
      <c r="P3" s="343"/>
    </row>
    <row r="4" spans="1:18" ht="23.25" customHeight="1" x14ac:dyDescent="0.25">
      <c r="A4" s="374" t="s">
        <v>52</v>
      </c>
      <c r="B4" s="375"/>
      <c r="C4" s="375"/>
      <c r="D4" s="375"/>
      <c r="E4" s="375"/>
      <c r="F4" s="375"/>
      <c r="G4" s="375"/>
      <c r="H4" s="375"/>
      <c r="I4" s="375"/>
      <c r="J4" s="376"/>
      <c r="N4" s="127"/>
    </row>
    <row r="5" spans="1:18" ht="12.75" customHeight="1" x14ac:dyDescent="0.2">
      <c r="A5" s="377" t="s">
        <v>417</v>
      </c>
      <c r="B5" s="378"/>
      <c r="C5" s="378"/>
      <c r="D5" s="378"/>
      <c r="E5" s="378"/>
      <c r="F5" s="378"/>
      <c r="G5" s="378"/>
      <c r="H5" s="378"/>
      <c r="I5" s="378"/>
      <c r="J5" s="379"/>
    </row>
    <row r="6" spans="1:18" ht="12.75" customHeight="1" x14ac:dyDescent="0.2">
      <c r="A6" s="44"/>
      <c r="B6" s="45"/>
      <c r="C6" s="380"/>
      <c r="D6" s="380"/>
      <c r="E6" s="93"/>
      <c r="F6" s="94"/>
      <c r="G6" s="46"/>
      <c r="H6" s="45"/>
      <c r="I6" s="45"/>
      <c r="J6" s="47"/>
      <c r="M6" s="6"/>
    </row>
    <row r="7" spans="1:18" ht="12.75" customHeight="1" x14ac:dyDescent="0.2">
      <c r="A7" s="44"/>
      <c r="B7" s="48"/>
      <c r="C7" s="41"/>
      <c r="D7" s="41"/>
      <c r="E7" s="41"/>
      <c r="F7" s="41"/>
      <c r="G7" s="1"/>
      <c r="H7" s="1"/>
      <c r="I7" s="1"/>
      <c r="J7" s="49"/>
    </row>
    <row r="8" spans="1:18" ht="15" customHeight="1" x14ac:dyDescent="0.2">
      <c r="A8" s="291" t="s">
        <v>0</v>
      </c>
      <c r="B8" s="289"/>
      <c r="C8" s="387"/>
      <c r="D8" s="387"/>
      <c r="E8" s="289" t="s">
        <v>1</v>
      </c>
      <c r="F8" s="289"/>
      <c r="G8" s="289"/>
      <c r="H8" s="289"/>
      <c r="I8" s="290"/>
      <c r="J8" s="292"/>
    </row>
    <row r="9" spans="1:18" ht="12.75" customHeight="1" x14ac:dyDescent="0.2">
      <c r="A9" s="50"/>
      <c r="B9" s="2"/>
      <c r="C9" s="52"/>
      <c r="D9" s="52"/>
      <c r="E9" s="3"/>
      <c r="F9" s="52"/>
      <c r="G9" s="52"/>
      <c r="H9" s="52"/>
      <c r="I9" s="52"/>
      <c r="J9" s="51"/>
    </row>
    <row r="10" spans="1:18" ht="15" customHeight="1" x14ac:dyDescent="0.2">
      <c r="A10" s="381" t="s">
        <v>6</v>
      </c>
      <c r="B10" s="382"/>
      <c r="C10" s="382"/>
      <c r="D10" s="382"/>
      <c r="E10" s="382"/>
      <c r="F10" s="382"/>
      <c r="G10" s="382"/>
      <c r="H10" s="382"/>
      <c r="I10" s="382"/>
      <c r="J10" s="383"/>
      <c r="L10" s="346" t="s">
        <v>96</v>
      </c>
      <c r="M10" s="346"/>
      <c r="N10" s="346"/>
      <c r="O10" s="346"/>
      <c r="P10" s="346"/>
      <c r="Q10" s="346"/>
      <c r="R10" s="346"/>
    </row>
    <row r="11" spans="1:18" ht="12.75" customHeight="1" x14ac:dyDescent="0.2">
      <c r="A11" s="261"/>
      <c r="B11" s="262"/>
      <c r="C11" s="262"/>
      <c r="D11" s="262"/>
      <c r="E11" s="262"/>
      <c r="F11" s="262"/>
      <c r="G11" s="262"/>
      <c r="H11" s="262"/>
      <c r="I11" s="262"/>
      <c r="J11" s="263"/>
      <c r="L11" s="346"/>
      <c r="M11" s="346"/>
      <c r="N11" s="346"/>
      <c r="O11" s="346"/>
      <c r="P11" s="346"/>
      <c r="Q11" s="346"/>
      <c r="R11" s="346"/>
    </row>
    <row r="12" spans="1:18" ht="12.75" customHeight="1" x14ac:dyDescent="0.2">
      <c r="A12" s="264" t="s">
        <v>7</v>
      </c>
      <c r="B12" s="262"/>
      <c r="C12" s="262"/>
      <c r="D12" s="265" t="s">
        <v>8</v>
      </c>
      <c r="E12" s="262"/>
      <c r="F12" s="262"/>
      <c r="G12" s="262"/>
      <c r="H12" s="262"/>
      <c r="I12" s="262"/>
      <c r="J12" s="263"/>
      <c r="L12" s="346"/>
      <c r="M12" s="346"/>
      <c r="N12" s="346"/>
      <c r="O12" s="346"/>
      <c r="P12" s="346"/>
      <c r="Q12" s="346"/>
      <c r="R12" s="346"/>
    </row>
    <row r="13" spans="1:18" ht="12.75" customHeight="1" x14ac:dyDescent="0.2">
      <c r="A13" s="56"/>
      <c r="B13" s="12"/>
      <c r="C13" s="12"/>
      <c r="D13" s="12"/>
      <c r="E13" s="12"/>
      <c r="F13" s="12"/>
      <c r="G13" s="12"/>
      <c r="H13" s="12"/>
      <c r="I13" s="12"/>
      <c r="J13" s="57"/>
      <c r="L13" s="346"/>
      <c r="M13" s="346"/>
      <c r="N13" s="346"/>
      <c r="O13" s="346"/>
      <c r="P13" s="346"/>
      <c r="Q13" s="346"/>
      <c r="R13" s="346"/>
    </row>
    <row r="14" spans="1:18" ht="12.75" customHeight="1" x14ac:dyDescent="0.2">
      <c r="A14" s="384" t="s">
        <v>9</v>
      </c>
      <c r="B14" s="385"/>
      <c r="C14" s="385"/>
      <c r="D14" s="385"/>
      <c r="E14" s="385"/>
      <c r="F14" s="385"/>
      <c r="G14" s="385"/>
      <c r="H14" s="385"/>
      <c r="I14" s="385"/>
      <c r="J14" s="386"/>
      <c r="L14" s="37"/>
      <c r="M14" s="37"/>
      <c r="N14" s="37"/>
      <c r="O14" s="37"/>
      <c r="P14" s="37"/>
      <c r="Q14" s="37"/>
    </row>
    <row r="15" spans="1:18" ht="12.75" customHeight="1" x14ac:dyDescent="0.2">
      <c r="A15" s="58"/>
      <c r="B15" s="8"/>
      <c r="C15" s="8"/>
      <c r="D15" s="8"/>
      <c r="E15" s="8"/>
      <c r="F15" s="8"/>
      <c r="G15" s="8"/>
      <c r="H15" s="8"/>
      <c r="I15" s="8"/>
      <c r="J15" s="59"/>
      <c r="L15" s="344" t="s">
        <v>15</v>
      </c>
      <c r="M15" s="344"/>
      <c r="N15" s="344"/>
      <c r="O15" s="344"/>
      <c r="P15" s="344"/>
      <c r="Q15" s="344"/>
      <c r="R15" s="344"/>
    </row>
    <row r="16" spans="1:18" ht="12.75" customHeight="1" x14ac:dyDescent="0.2">
      <c r="A16" s="264" t="s">
        <v>10</v>
      </c>
      <c r="B16" s="265"/>
      <c r="C16" s="262"/>
      <c r="D16" s="262"/>
      <c r="E16" s="262"/>
      <c r="F16" s="262"/>
      <c r="G16" s="262"/>
      <c r="H16" s="262"/>
      <c r="I16" s="262"/>
      <c r="J16" s="263"/>
      <c r="L16" s="344"/>
      <c r="M16" s="344"/>
      <c r="N16" s="344"/>
      <c r="O16" s="344"/>
      <c r="P16" s="344"/>
      <c r="Q16" s="344"/>
      <c r="R16" s="344"/>
    </row>
    <row r="17" spans="1:18" ht="12.75" customHeight="1" x14ac:dyDescent="0.2">
      <c r="A17" s="264" t="s">
        <v>7</v>
      </c>
      <c r="B17" s="265"/>
      <c r="C17" s="262"/>
      <c r="D17" s="265" t="s">
        <v>8</v>
      </c>
      <c r="E17" s="262"/>
      <c r="F17" s="262"/>
      <c r="G17" s="262"/>
      <c r="H17" s="262"/>
      <c r="I17" s="262"/>
      <c r="J17" s="263"/>
      <c r="L17" s="344"/>
      <c r="M17" s="344"/>
      <c r="N17" s="344"/>
      <c r="O17" s="344"/>
      <c r="P17" s="344"/>
      <c r="Q17" s="344"/>
      <c r="R17" s="344"/>
    </row>
    <row r="18" spans="1:18" ht="12.75" customHeight="1" x14ac:dyDescent="0.2">
      <c r="A18" s="264"/>
      <c r="B18" s="265"/>
      <c r="C18" s="262"/>
      <c r="D18" s="262"/>
      <c r="E18" s="262"/>
      <c r="F18" s="262"/>
      <c r="G18" s="262"/>
      <c r="H18" s="262"/>
      <c r="I18" s="262"/>
      <c r="J18" s="263"/>
    </row>
    <row r="19" spans="1:18" ht="12.75" customHeight="1" x14ac:dyDescent="0.2">
      <c r="A19" s="264" t="s">
        <v>97</v>
      </c>
      <c r="B19" s="265"/>
      <c r="C19" s="262"/>
      <c r="D19" s="262"/>
      <c r="E19" s="262"/>
      <c r="F19" s="262"/>
      <c r="G19" s="262"/>
      <c r="H19" s="262"/>
      <c r="I19" s="262"/>
      <c r="J19" s="263"/>
    </row>
    <row r="20" spans="1:18" ht="12.75" customHeight="1" x14ac:dyDescent="0.2">
      <c r="A20" s="388"/>
      <c r="B20" s="389"/>
      <c r="C20" s="389"/>
      <c r="D20" s="389"/>
      <c r="E20" s="389"/>
      <c r="F20" s="389"/>
      <c r="G20" s="389"/>
      <c r="H20" s="389"/>
      <c r="I20" s="390"/>
      <c r="J20" s="263"/>
      <c r="L20" s="345" t="s">
        <v>220</v>
      </c>
      <c r="M20" s="345"/>
      <c r="N20" s="345"/>
      <c r="O20" s="345"/>
      <c r="P20" s="345"/>
      <c r="Q20" s="345"/>
      <c r="R20" s="345"/>
    </row>
    <row r="21" spans="1:18" ht="12.75" customHeight="1" x14ac:dyDescent="0.2">
      <c r="A21" s="391"/>
      <c r="B21" s="392"/>
      <c r="C21" s="392"/>
      <c r="D21" s="392"/>
      <c r="E21" s="392"/>
      <c r="F21" s="392"/>
      <c r="G21" s="392"/>
      <c r="H21" s="392"/>
      <c r="I21" s="393"/>
      <c r="J21" s="263"/>
      <c r="L21" s="345"/>
      <c r="M21" s="345"/>
      <c r="N21" s="345"/>
      <c r="O21" s="345"/>
      <c r="P21" s="345"/>
      <c r="Q21" s="345"/>
      <c r="R21" s="345"/>
    </row>
    <row r="22" spans="1:18" ht="12.75" customHeight="1" x14ac:dyDescent="0.2">
      <c r="A22" s="394"/>
      <c r="B22" s="395"/>
      <c r="C22" s="395"/>
      <c r="D22" s="395"/>
      <c r="E22" s="395"/>
      <c r="F22" s="395"/>
      <c r="G22" s="395"/>
      <c r="H22" s="395"/>
      <c r="I22" s="396"/>
      <c r="J22" s="263"/>
    </row>
    <row r="23" spans="1:18" ht="12.75" customHeight="1" x14ac:dyDescent="0.2">
      <c r="A23" s="264" t="s">
        <v>11</v>
      </c>
      <c r="B23" s="265"/>
      <c r="C23" s="262"/>
      <c r="D23" s="262"/>
      <c r="E23" s="262"/>
      <c r="F23" s="262"/>
      <c r="G23" s="262"/>
      <c r="H23" s="262"/>
      <c r="I23" s="262"/>
      <c r="J23" s="263"/>
      <c r="L23" s="347" t="s">
        <v>16</v>
      </c>
      <c r="M23" s="347"/>
      <c r="N23" s="347"/>
      <c r="O23" s="347"/>
      <c r="P23" s="347"/>
      <c r="Q23" s="347"/>
      <c r="R23" s="347"/>
    </row>
    <row r="24" spans="1:18" ht="12.75" customHeight="1" x14ac:dyDescent="0.2">
      <c r="A24" s="264"/>
      <c r="B24" s="265"/>
      <c r="C24" s="262"/>
      <c r="D24" s="262"/>
      <c r="E24" s="262"/>
      <c r="F24" s="262"/>
      <c r="G24" s="262"/>
      <c r="H24" s="262"/>
      <c r="I24" s="262"/>
      <c r="J24" s="263"/>
      <c r="L24" s="347"/>
      <c r="M24" s="347"/>
      <c r="N24" s="347"/>
      <c r="O24" s="347"/>
      <c r="P24" s="347"/>
      <c r="Q24" s="347"/>
      <c r="R24" s="347"/>
    </row>
    <row r="25" spans="1:18" ht="12.75" customHeight="1" x14ac:dyDescent="0.2">
      <c r="A25" s="264" t="s">
        <v>12</v>
      </c>
      <c r="B25" s="265"/>
      <c r="C25" s="262"/>
      <c r="D25" s="338"/>
      <c r="E25" s="339"/>
      <c r="F25" s="339"/>
      <c r="G25" s="339"/>
      <c r="H25" s="339"/>
      <c r="I25" s="340"/>
      <c r="J25" s="60"/>
      <c r="L25" s="347"/>
      <c r="M25" s="347"/>
      <c r="N25" s="347"/>
      <c r="O25" s="347"/>
      <c r="P25" s="347"/>
      <c r="Q25" s="347"/>
      <c r="R25" s="347"/>
    </row>
    <row r="26" spans="1:18" ht="12.75" customHeight="1" x14ac:dyDescent="0.2">
      <c r="A26" s="264" t="s">
        <v>13</v>
      </c>
      <c r="B26" s="265"/>
      <c r="C26" s="262"/>
      <c r="D26" s="338"/>
      <c r="E26" s="339"/>
      <c r="F26" s="339"/>
      <c r="G26" s="339"/>
      <c r="H26" s="339"/>
      <c r="I26" s="340"/>
      <c r="J26" s="60"/>
      <c r="L26" s="347"/>
      <c r="M26" s="347"/>
      <c r="N26" s="347"/>
      <c r="O26" s="347"/>
      <c r="P26" s="347"/>
      <c r="Q26" s="347"/>
      <c r="R26" s="347"/>
    </row>
    <row r="27" spans="1:18" ht="12.75" customHeight="1" x14ac:dyDescent="0.2">
      <c r="A27" s="264" t="s">
        <v>14</v>
      </c>
      <c r="B27" s="265"/>
      <c r="C27" s="262"/>
      <c r="D27" s="338"/>
      <c r="E27" s="339"/>
      <c r="F27" s="339"/>
      <c r="G27" s="339"/>
      <c r="H27" s="339"/>
      <c r="I27" s="340"/>
      <c r="J27" s="263"/>
      <c r="L27" s="347"/>
      <c r="M27" s="347"/>
      <c r="N27" s="347"/>
      <c r="O27" s="347"/>
      <c r="P27" s="347"/>
      <c r="Q27" s="347"/>
      <c r="R27" s="347"/>
    </row>
    <row r="28" spans="1:18" ht="12.75" customHeight="1" x14ac:dyDescent="0.2">
      <c r="A28" s="264"/>
      <c r="B28" s="265"/>
      <c r="C28" s="262"/>
      <c r="D28" s="9"/>
      <c r="E28" s="262"/>
      <c r="F28" s="262"/>
      <c r="G28" s="262"/>
      <c r="H28" s="262"/>
      <c r="I28" s="262"/>
      <c r="J28" s="263"/>
      <c r="L28" s="23"/>
      <c r="M28" s="23"/>
      <c r="N28" s="23"/>
      <c r="O28" s="23"/>
      <c r="P28" s="23"/>
      <c r="Q28" s="23"/>
      <c r="R28" s="24"/>
    </row>
    <row r="29" spans="1:18" ht="12.75" customHeight="1" x14ac:dyDescent="0.2">
      <c r="A29" s="264" t="s">
        <v>12</v>
      </c>
      <c r="B29" s="265"/>
      <c r="C29" s="262"/>
      <c r="D29" s="338"/>
      <c r="E29" s="339"/>
      <c r="F29" s="339"/>
      <c r="G29" s="339"/>
      <c r="H29" s="339"/>
      <c r="I29" s="340"/>
      <c r="J29" s="60"/>
      <c r="L29" s="23"/>
      <c r="M29" s="23"/>
      <c r="N29" s="23"/>
      <c r="O29" s="23"/>
      <c r="P29" s="23"/>
      <c r="Q29" s="23"/>
    </row>
    <row r="30" spans="1:18" ht="12.75" customHeight="1" x14ac:dyDescent="0.2">
      <c r="A30" s="264" t="s">
        <v>13</v>
      </c>
      <c r="B30" s="265"/>
      <c r="C30" s="262"/>
      <c r="D30" s="338"/>
      <c r="E30" s="339"/>
      <c r="F30" s="339"/>
      <c r="G30" s="339"/>
      <c r="H30" s="339"/>
      <c r="I30" s="340"/>
      <c r="J30" s="60"/>
      <c r="L30" s="23"/>
      <c r="M30" s="23"/>
      <c r="N30" s="23"/>
      <c r="O30" s="23"/>
      <c r="P30" s="23"/>
      <c r="Q30" s="23"/>
    </row>
    <row r="31" spans="1:18" ht="12.75" customHeight="1" x14ac:dyDescent="0.2">
      <c r="A31" s="264" t="s">
        <v>14</v>
      </c>
      <c r="B31" s="265"/>
      <c r="C31" s="262"/>
      <c r="D31" s="338"/>
      <c r="E31" s="339"/>
      <c r="F31" s="339"/>
      <c r="G31" s="339"/>
      <c r="H31" s="339"/>
      <c r="I31" s="340"/>
      <c r="J31" s="263"/>
      <c r="L31" s="23"/>
      <c r="M31" s="23"/>
      <c r="N31" s="92"/>
      <c r="O31" s="23"/>
      <c r="P31" s="23"/>
      <c r="Q31" s="23"/>
    </row>
    <row r="32" spans="1:18" ht="12.75" customHeight="1" x14ac:dyDescent="0.2">
      <c r="A32" s="264"/>
      <c r="B32" s="265"/>
      <c r="C32" s="262"/>
      <c r="D32" s="9"/>
      <c r="E32" s="262"/>
      <c r="F32" s="262"/>
      <c r="G32" s="262"/>
      <c r="H32" s="262"/>
      <c r="I32" s="262"/>
      <c r="J32" s="263"/>
      <c r="L32" s="23"/>
      <c r="M32" s="23"/>
      <c r="N32" s="23"/>
      <c r="O32" s="23"/>
      <c r="P32" s="23"/>
      <c r="Q32" s="23"/>
      <c r="R32" s="24"/>
    </row>
    <row r="33" spans="1:18" ht="12.75" customHeight="1" x14ac:dyDescent="0.2">
      <c r="A33" s="56"/>
      <c r="B33" s="12"/>
      <c r="C33" s="12"/>
      <c r="D33" s="12"/>
      <c r="E33" s="12"/>
      <c r="F33" s="12"/>
      <c r="G33" s="12"/>
      <c r="H33" s="12"/>
      <c r="I33" s="12"/>
      <c r="J33" s="57"/>
      <c r="L33" s="24"/>
      <c r="M33" s="24"/>
      <c r="N33" s="24"/>
      <c r="O33" s="24"/>
      <c r="P33" s="24"/>
      <c r="Q33" s="24"/>
      <c r="R33" s="24"/>
    </row>
    <row r="34" spans="1:18" ht="12.75" customHeight="1" x14ac:dyDescent="0.2">
      <c r="A34" s="384" t="s">
        <v>2</v>
      </c>
      <c r="B34" s="385"/>
      <c r="C34" s="385"/>
      <c r="D34" s="385"/>
      <c r="E34" s="385"/>
      <c r="F34" s="385"/>
      <c r="G34" s="385"/>
      <c r="H34" s="385"/>
      <c r="I34" s="385"/>
      <c r="J34" s="386"/>
    </row>
    <row r="35" spans="1:18" ht="15" customHeight="1" x14ac:dyDescent="0.2">
      <c r="A35" s="397" t="s">
        <v>17</v>
      </c>
      <c r="B35" s="398"/>
      <c r="C35" s="398"/>
      <c r="D35" s="398"/>
      <c r="E35" s="398"/>
      <c r="F35" s="398"/>
      <c r="G35" s="398"/>
      <c r="H35" s="398"/>
      <c r="I35" s="398"/>
      <c r="J35" s="399"/>
    </row>
    <row r="36" spans="1:18" ht="25.5" customHeight="1" x14ac:dyDescent="0.2">
      <c r="A36" s="370"/>
      <c r="B36" s="349"/>
      <c r="C36" s="349"/>
      <c r="D36" s="349"/>
      <c r="E36" s="349"/>
      <c r="F36" s="349"/>
      <c r="G36" s="349"/>
      <c r="H36" s="349"/>
      <c r="I36" s="350"/>
      <c r="J36" s="61"/>
      <c r="L36" s="169"/>
    </row>
    <row r="37" spans="1:18" ht="12.75" customHeight="1" x14ac:dyDescent="0.2">
      <c r="A37" s="63" t="s">
        <v>18</v>
      </c>
      <c r="B37" s="173"/>
      <c r="C37" s="173"/>
      <c r="D37" s="173"/>
      <c r="E37" s="173"/>
      <c r="F37" s="173"/>
      <c r="G37" s="173"/>
      <c r="H37" s="173"/>
      <c r="I37" s="173"/>
      <c r="J37" s="171"/>
    </row>
    <row r="38" spans="1:18" ht="25.5" customHeight="1" x14ac:dyDescent="0.2">
      <c r="A38" s="370"/>
      <c r="B38" s="349"/>
      <c r="C38" s="349"/>
      <c r="D38" s="349"/>
      <c r="E38" s="349"/>
      <c r="F38" s="349"/>
      <c r="G38" s="349"/>
      <c r="H38" s="349"/>
      <c r="I38" s="350"/>
      <c r="J38" s="171"/>
      <c r="L38" s="169"/>
    </row>
    <row r="39" spans="1:18" ht="12.75" customHeight="1" x14ac:dyDescent="0.2">
      <c r="A39" s="367" t="s">
        <v>22</v>
      </c>
      <c r="B39" s="368"/>
      <c r="C39" s="368"/>
      <c r="D39" s="368"/>
      <c r="E39" s="368"/>
      <c r="F39" s="368"/>
      <c r="G39" s="368"/>
      <c r="H39" s="368"/>
      <c r="I39" s="368"/>
      <c r="J39" s="369"/>
    </row>
    <row r="40" spans="1:18" ht="15" customHeight="1" x14ac:dyDescent="0.2">
      <c r="A40" s="370"/>
      <c r="B40" s="349"/>
      <c r="C40" s="349"/>
      <c r="D40" s="349"/>
      <c r="E40" s="349"/>
      <c r="F40" s="349"/>
      <c r="G40" s="349"/>
      <c r="H40" s="349"/>
      <c r="I40" s="350"/>
      <c r="J40" s="62"/>
    </row>
    <row r="41" spans="1:18" ht="15" customHeight="1" x14ac:dyDescent="0.2">
      <c r="A41" s="63" t="s">
        <v>23</v>
      </c>
      <c r="B41" s="17"/>
      <c r="C41" s="17"/>
      <c r="D41" s="15"/>
      <c r="E41" s="15"/>
      <c r="F41" s="184"/>
      <c r="G41" s="184"/>
      <c r="H41" s="17"/>
      <c r="I41" s="17"/>
      <c r="J41" s="62"/>
    </row>
    <row r="42" spans="1:18" ht="15" customHeight="1" x14ac:dyDescent="0.2">
      <c r="A42" s="370"/>
      <c r="B42" s="349"/>
      <c r="C42" s="349"/>
      <c r="D42" s="349"/>
      <c r="E42" s="349"/>
      <c r="F42" s="349"/>
      <c r="G42" s="349"/>
      <c r="H42" s="349"/>
      <c r="I42" s="350"/>
      <c r="J42" s="62"/>
    </row>
    <row r="43" spans="1:18" ht="15" customHeight="1" x14ac:dyDescent="0.2">
      <c r="A43" s="63" t="s">
        <v>24</v>
      </c>
      <c r="B43" s="17"/>
      <c r="C43" s="17"/>
      <c r="D43" s="15"/>
      <c r="E43" s="15"/>
      <c r="F43" s="184"/>
      <c r="G43" s="184"/>
      <c r="H43" s="17"/>
      <c r="I43" s="17"/>
      <c r="J43" s="62"/>
    </row>
    <row r="44" spans="1:18" ht="15" customHeight="1" x14ac:dyDescent="0.2">
      <c r="A44" s="370"/>
      <c r="B44" s="349"/>
      <c r="C44" s="349"/>
      <c r="D44" s="349"/>
      <c r="E44" s="349"/>
      <c r="F44" s="349"/>
      <c r="G44" s="349"/>
      <c r="H44" s="349"/>
      <c r="I44" s="350"/>
      <c r="J44" s="62"/>
    </row>
    <row r="45" spans="1:18" ht="15" customHeight="1" x14ac:dyDescent="0.2">
      <c r="A45" s="63" t="s">
        <v>25</v>
      </c>
      <c r="B45" s="17"/>
      <c r="C45" s="17"/>
      <c r="D45" s="15"/>
      <c r="E45" s="15"/>
      <c r="F45" s="184"/>
      <c r="G45" s="184"/>
      <c r="H45" s="17"/>
      <c r="I45" s="17"/>
      <c r="J45" s="62"/>
    </row>
    <row r="46" spans="1:18" ht="15" customHeight="1" x14ac:dyDescent="0.2">
      <c r="A46" s="370"/>
      <c r="B46" s="349"/>
      <c r="C46" s="349"/>
      <c r="D46" s="349"/>
      <c r="E46" s="349"/>
      <c r="F46" s="349"/>
      <c r="G46" s="349"/>
      <c r="H46" s="349"/>
      <c r="I46" s="350"/>
      <c r="J46" s="62"/>
    </row>
    <row r="47" spans="1:18" ht="15" customHeight="1" x14ac:dyDescent="0.2">
      <c r="A47" s="63" t="s">
        <v>26</v>
      </c>
      <c r="B47" s="17"/>
      <c r="C47" s="17"/>
      <c r="D47" s="15"/>
      <c r="E47" s="18"/>
      <c r="F47" s="18" t="s">
        <v>27</v>
      </c>
      <c r="G47" s="184"/>
      <c r="H47" s="17"/>
      <c r="I47" s="17"/>
      <c r="J47" s="62"/>
    </row>
    <row r="48" spans="1:18" ht="15" customHeight="1" x14ac:dyDescent="0.2">
      <c r="A48" s="370"/>
      <c r="B48" s="349"/>
      <c r="C48" s="349"/>
      <c r="D48" s="350"/>
      <c r="E48" s="9"/>
      <c r="F48" s="348"/>
      <c r="G48" s="349"/>
      <c r="H48" s="349"/>
      <c r="I48" s="350"/>
      <c r="J48" s="62"/>
    </row>
    <row r="49" spans="1:18" ht="15" customHeight="1" x14ac:dyDescent="0.2">
      <c r="A49" s="63" t="s">
        <v>28</v>
      </c>
      <c r="B49" s="17"/>
      <c r="C49" s="17"/>
      <c r="D49" s="15"/>
      <c r="E49" s="18"/>
      <c r="F49" s="170" t="s">
        <v>29</v>
      </c>
      <c r="G49" s="184"/>
      <c r="H49" s="17"/>
      <c r="I49" s="17"/>
      <c r="J49" s="62"/>
    </row>
    <row r="50" spans="1:18" ht="15" customHeight="1" x14ac:dyDescent="0.2">
      <c r="A50" s="404"/>
      <c r="B50" s="405"/>
      <c r="C50" s="405"/>
      <c r="D50" s="406"/>
      <c r="E50" s="9"/>
      <c r="F50" s="364"/>
      <c r="G50" s="365"/>
      <c r="H50" s="365"/>
      <c r="I50" s="366"/>
      <c r="J50" s="62"/>
    </row>
    <row r="51" spans="1:18" ht="15" customHeight="1" x14ac:dyDescent="0.2">
      <c r="A51" s="63" t="s">
        <v>19</v>
      </c>
      <c r="B51" s="17"/>
      <c r="C51" s="17"/>
      <c r="D51" s="15"/>
      <c r="E51" s="18"/>
      <c r="F51" s="184"/>
      <c r="G51" s="184"/>
      <c r="H51" s="17"/>
      <c r="I51" s="17"/>
      <c r="J51" s="62"/>
    </row>
    <row r="52" spans="1:18" ht="15" customHeight="1" x14ac:dyDescent="0.2">
      <c r="A52" s="370"/>
      <c r="B52" s="349"/>
      <c r="C52" s="349"/>
      <c r="D52" s="349"/>
      <c r="E52" s="349"/>
      <c r="F52" s="349"/>
      <c r="G52" s="349"/>
      <c r="H52" s="349"/>
      <c r="I52" s="350"/>
      <c r="J52" s="62"/>
    </row>
    <row r="53" spans="1:18" ht="15" customHeight="1" x14ac:dyDescent="0.2">
      <c r="A53" s="63" t="s">
        <v>20</v>
      </c>
      <c r="B53" s="17"/>
      <c r="C53" s="17"/>
      <c r="D53" s="15"/>
      <c r="E53" s="18" t="s">
        <v>21</v>
      </c>
      <c r="F53" s="184"/>
      <c r="G53" s="184"/>
      <c r="H53" s="17"/>
      <c r="I53" s="17"/>
      <c r="J53" s="62"/>
    </row>
    <row r="54" spans="1:18" ht="15" customHeight="1" x14ac:dyDescent="0.2">
      <c r="A54" s="407"/>
      <c r="B54" s="408"/>
      <c r="C54" s="409"/>
      <c r="D54" s="15"/>
      <c r="E54" s="410"/>
      <c r="F54" s="411"/>
      <c r="G54" s="411"/>
      <c r="H54" s="411"/>
      <c r="I54" s="412"/>
      <c r="J54" s="62"/>
    </row>
    <row r="55" spans="1:18" ht="15" customHeight="1" x14ac:dyDescent="0.2">
      <c r="A55" s="64"/>
      <c r="B55" s="19"/>
      <c r="C55" s="19"/>
      <c r="D55" s="202"/>
      <c r="E55" s="21"/>
      <c r="F55" s="22"/>
      <c r="G55" s="22"/>
      <c r="H55" s="19"/>
      <c r="I55" s="19"/>
      <c r="J55" s="65"/>
    </row>
    <row r="56" spans="1:18" ht="15" customHeight="1" x14ac:dyDescent="0.2">
      <c r="A56" s="66" t="s">
        <v>53</v>
      </c>
      <c r="B56" s="25"/>
      <c r="C56" s="25"/>
      <c r="D56" s="34"/>
      <c r="E56" s="34"/>
      <c r="F56" s="34"/>
      <c r="G56" s="34"/>
      <c r="H56" s="34"/>
      <c r="I56" s="34"/>
      <c r="J56" s="67"/>
    </row>
    <row r="57" spans="1:18" ht="12.75" customHeight="1" x14ac:dyDescent="0.2">
      <c r="A57" s="260" t="s">
        <v>30</v>
      </c>
      <c r="B57" s="26"/>
      <c r="C57" s="26"/>
      <c r="D57" s="26"/>
      <c r="E57" s="26"/>
      <c r="F57" s="26"/>
      <c r="G57" s="26"/>
      <c r="H57" s="26"/>
      <c r="I57" s="26"/>
      <c r="J57" s="68"/>
      <c r="L57" s="413" t="s">
        <v>219</v>
      </c>
      <c r="M57" s="413"/>
      <c r="N57" s="413"/>
      <c r="O57" s="413"/>
      <c r="P57" s="413"/>
      <c r="Q57" s="413"/>
      <c r="R57" s="413"/>
    </row>
    <row r="58" spans="1:18" ht="60" customHeight="1" x14ac:dyDescent="0.2">
      <c r="A58" s="370"/>
      <c r="B58" s="349"/>
      <c r="C58" s="349"/>
      <c r="D58" s="349"/>
      <c r="E58" s="349"/>
      <c r="F58" s="349"/>
      <c r="G58" s="349"/>
      <c r="H58" s="349"/>
      <c r="I58" s="350"/>
      <c r="J58" s="203" t="str">
        <f>"500 merkkiä ("&amp;TEXT(LEN(A58),"0")&amp;" käytetty)"</f>
        <v>500 merkkiä (0 käytetty)</v>
      </c>
      <c r="L58" s="413"/>
      <c r="M58" s="413"/>
      <c r="N58" s="413"/>
      <c r="O58" s="413"/>
      <c r="P58" s="413"/>
      <c r="Q58" s="413"/>
      <c r="R58" s="413"/>
    </row>
    <row r="59" spans="1:18" ht="12.75" customHeight="1" x14ac:dyDescent="0.2">
      <c r="A59" s="260" t="s">
        <v>32</v>
      </c>
      <c r="B59" s="26"/>
      <c r="C59" s="26"/>
      <c r="D59" s="26"/>
      <c r="E59" s="26"/>
      <c r="F59" s="26"/>
      <c r="G59" s="26"/>
      <c r="H59" s="26"/>
      <c r="I59" s="26"/>
      <c r="J59" s="69"/>
    </row>
    <row r="60" spans="1:18" ht="12.75" customHeight="1" x14ac:dyDescent="0.2">
      <c r="A60" s="71" t="s">
        <v>36</v>
      </c>
      <c r="B60" s="27"/>
      <c r="C60" s="27"/>
      <c r="D60" s="27"/>
      <c r="E60" s="27"/>
      <c r="F60" s="27"/>
      <c r="G60" s="27"/>
      <c r="H60" s="27"/>
      <c r="I60" s="27"/>
      <c r="J60" s="69"/>
    </row>
    <row r="61" spans="1:18" ht="12.75" customHeight="1" x14ac:dyDescent="0.2">
      <c r="A61" s="361"/>
      <c r="B61" s="400"/>
      <c r="C61" s="400"/>
      <c r="D61" s="400"/>
      <c r="E61" s="400"/>
      <c r="F61" s="400"/>
      <c r="G61" s="400"/>
      <c r="H61" s="400"/>
      <c r="I61" s="401"/>
      <c r="J61" s="69"/>
    </row>
    <row r="62" spans="1:18" ht="12.75" customHeight="1" x14ac:dyDescent="0.2">
      <c r="A62" s="71" t="s">
        <v>31</v>
      </c>
      <c r="B62" s="27"/>
      <c r="C62" s="27"/>
      <c r="D62" s="27"/>
      <c r="E62" s="27"/>
      <c r="F62" s="27"/>
      <c r="G62" s="27"/>
      <c r="H62" s="27"/>
      <c r="I62" s="27"/>
      <c r="J62" s="69"/>
      <c r="L62" s="354" t="s">
        <v>42</v>
      </c>
      <c r="M62" s="354"/>
      <c r="N62" s="354"/>
      <c r="O62" s="354"/>
      <c r="P62" s="354"/>
      <c r="Q62" s="354"/>
      <c r="R62" s="354"/>
    </row>
    <row r="63" spans="1:18" ht="60" customHeight="1" x14ac:dyDescent="0.2">
      <c r="A63" s="351"/>
      <c r="B63" s="352"/>
      <c r="C63" s="352"/>
      <c r="D63" s="352"/>
      <c r="E63" s="352"/>
      <c r="F63" s="352"/>
      <c r="G63" s="352"/>
      <c r="H63" s="352"/>
      <c r="I63" s="353"/>
      <c r="J63" s="203" t="str">
        <f>"500 merkkiä ("&amp;TEXT(LEN(A63),"0")&amp;" käytetty)"</f>
        <v>500 merkkiä (0 käytetty)</v>
      </c>
    </row>
    <row r="64" spans="1:18" ht="12.75" customHeight="1" x14ac:dyDescent="0.2">
      <c r="A64" s="71" t="s">
        <v>33</v>
      </c>
      <c r="B64" s="27"/>
      <c r="C64" s="27"/>
      <c r="D64" s="27"/>
      <c r="E64" s="27"/>
      <c r="F64" s="27"/>
      <c r="G64" s="27"/>
      <c r="H64" s="27"/>
      <c r="I64" s="27"/>
      <c r="J64" s="69"/>
      <c r="L64" s="40"/>
      <c r="M64" s="41"/>
      <c r="N64" s="41"/>
      <c r="O64" s="41"/>
      <c r="P64" s="41"/>
      <c r="Q64" s="41"/>
      <c r="R64" s="41"/>
    </row>
    <row r="65" spans="1:18" ht="12.75" customHeight="1" x14ac:dyDescent="0.2">
      <c r="A65" s="355"/>
      <c r="B65" s="356"/>
      <c r="C65" s="357"/>
      <c r="D65" s="27"/>
      <c r="E65" s="27"/>
      <c r="F65" s="27"/>
      <c r="G65" s="27"/>
      <c r="H65" s="27"/>
      <c r="I65" s="27"/>
      <c r="J65" s="69"/>
      <c r="L65" s="38" t="s">
        <v>43</v>
      </c>
      <c r="M65" s="39"/>
      <c r="N65" s="39"/>
      <c r="O65" s="39"/>
      <c r="P65" s="39"/>
      <c r="Q65" s="39"/>
      <c r="R65" s="39"/>
    </row>
    <row r="66" spans="1:18" ht="12.75" customHeight="1" x14ac:dyDescent="0.2">
      <c r="A66" s="71" t="s">
        <v>34</v>
      </c>
      <c r="B66" s="27"/>
      <c r="C66" s="27"/>
      <c r="D66" s="27"/>
      <c r="E66" s="27"/>
      <c r="F66" s="27"/>
      <c r="G66" s="27"/>
      <c r="H66" s="27"/>
      <c r="I66" s="27"/>
      <c r="J66" s="69"/>
      <c r="L66" s="33"/>
      <c r="M66" s="33"/>
      <c r="N66" s="33"/>
      <c r="O66" s="33"/>
      <c r="P66" s="33"/>
      <c r="Q66" s="33"/>
      <c r="R66" s="33"/>
    </row>
    <row r="67" spans="1:18" ht="12.75" customHeight="1" x14ac:dyDescent="0.2">
      <c r="A67" s="355"/>
      <c r="B67" s="356"/>
      <c r="C67" s="357"/>
      <c r="D67" s="27"/>
      <c r="E67" s="27"/>
      <c r="F67" s="27"/>
      <c r="G67" s="27"/>
      <c r="H67" s="27"/>
      <c r="I67" s="27"/>
      <c r="J67" s="69"/>
      <c r="L67" s="38" t="s">
        <v>44</v>
      </c>
      <c r="M67" s="39"/>
      <c r="N67" s="39"/>
      <c r="O67" s="39"/>
      <c r="P67" s="39"/>
      <c r="Q67" s="39"/>
      <c r="R67" s="39"/>
    </row>
    <row r="68" spans="1:18" ht="12.75" customHeight="1" x14ac:dyDescent="0.2">
      <c r="A68" s="72"/>
      <c r="B68" s="29"/>
      <c r="C68" s="29"/>
      <c r="D68" s="29"/>
      <c r="E68" s="29"/>
      <c r="F68" s="29"/>
      <c r="G68" s="29"/>
      <c r="H68" s="29"/>
      <c r="I68" s="29"/>
      <c r="J68" s="70"/>
      <c r="L68" s="41"/>
      <c r="M68" s="41"/>
      <c r="N68" s="41"/>
      <c r="O68" s="41"/>
      <c r="P68" s="41"/>
      <c r="Q68" s="41"/>
      <c r="R68" s="41"/>
    </row>
    <row r="69" spans="1:18" ht="12.75" customHeight="1" x14ac:dyDescent="0.2">
      <c r="A69" s="73" t="s">
        <v>35</v>
      </c>
      <c r="B69" s="26"/>
      <c r="C69" s="26"/>
      <c r="D69" s="26"/>
      <c r="E69" s="26"/>
      <c r="F69" s="26"/>
      <c r="G69" s="26"/>
      <c r="H69" s="26"/>
      <c r="I69" s="26"/>
      <c r="J69" s="68"/>
      <c r="L69" s="1"/>
      <c r="M69" s="1"/>
      <c r="N69" s="1"/>
      <c r="O69" s="1"/>
      <c r="P69" s="1"/>
      <c r="Q69" s="1"/>
      <c r="R69" s="1"/>
    </row>
    <row r="70" spans="1:18" ht="12.75" customHeight="1" x14ac:dyDescent="0.2">
      <c r="A70" s="358"/>
      <c r="B70" s="359"/>
      <c r="C70" s="359"/>
      <c r="D70" s="359"/>
      <c r="E70" s="359"/>
      <c r="F70" s="359"/>
      <c r="G70" s="359"/>
      <c r="H70" s="359"/>
      <c r="I70" s="360"/>
      <c r="J70" s="69"/>
      <c r="L70" s="1"/>
      <c r="M70" s="1"/>
      <c r="N70" s="1"/>
      <c r="O70" s="1"/>
      <c r="P70" s="1"/>
      <c r="Q70" s="1"/>
      <c r="R70" s="1"/>
    </row>
    <row r="71" spans="1:18" ht="12.75" customHeight="1" x14ac:dyDescent="0.2">
      <c r="A71" s="71" t="s">
        <v>31</v>
      </c>
      <c r="B71" s="27"/>
      <c r="C71" s="27"/>
      <c r="D71" s="27"/>
      <c r="E71" s="27"/>
      <c r="F71" s="27"/>
      <c r="G71" s="27"/>
      <c r="H71" s="27"/>
      <c r="I71" s="27"/>
      <c r="J71" s="69"/>
    </row>
    <row r="72" spans="1:18" ht="60" customHeight="1" x14ac:dyDescent="0.2">
      <c r="A72" s="361"/>
      <c r="B72" s="362"/>
      <c r="C72" s="362"/>
      <c r="D72" s="362"/>
      <c r="E72" s="362"/>
      <c r="F72" s="362"/>
      <c r="G72" s="362"/>
      <c r="H72" s="362"/>
      <c r="I72" s="363"/>
      <c r="J72" s="203" t="str">
        <f>"500 merkkiä ("&amp;TEXT(LEN(A72),"0")&amp;" käytetty)"</f>
        <v>500 merkkiä (0 käytetty)</v>
      </c>
    </row>
    <row r="73" spans="1:18" ht="12.75" customHeight="1" x14ac:dyDescent="0.2">
      <c r="A73" s="71" t="s">
        <v>33</v>
      </c>
      <c r="B73" s="27"/>
      <c r="C73" s="27"/>
      <c r="D73" s="27"/>
      <c r="E73" s="27"/>
      <c r="F73" s="27"/>
      <c r="G73" s="27"/>
      <c r="H73" s="27"/>
      <c r="I73" s="27"/>
      <c r="J73" s="69"/>
    </row>
    <row r="74" spans="1:18" ht="12.75" customHeight="1" x14ac:dyDescent="0.2">
      <c r="A74" s="364"/>
      <c r="B74" s="365"/>
      <c r="C74" s="366"/>
      <c r="D74" s="27"/>
      <c r="E74" s="27"/>
      <c r="F74" s="27"/>
      <c r="G74" s="27"/>
      <c r="H74" s="27"/>
      <c r="I74" s="27"/>
      <c r="J74" s="69"/>
    </row>
    <row r="75" spans="1:18" ht="12.75" customHeight="1" x14ac:dyDescent="0.2">
      <c r="A75" s="71" t="s">
        <v>34</v>
      </c>
      <c r="B75" s="27"/>
      <c r="C75" s="27"/>
      <c r="D75" s="27"/>
      <c r="E75" s="27"/>
      <c r="F75" s="27"/>
      <c r="G75" s="27"/>
      <c r="H75" s="27"/>
      <c r="I75" s="27"/>
      <c r="J75" s="69"/>
    </row>
    <row r="76" spans="1:18" ht="12.75" customHeight="1" x14ac:dyDescent="0.2">
      <c r="A76" s="364"/>
      <c r="B76" s="365"/>
      <c r="C76" s="366"/>
      <c r="D76" s="27"/>
      <c r="E76" s="27"/>
      <c r="F76" s="27"/>
      <c r="G76" s="27"/>
      <c r="H76" s="27"/>
      <c r="I76" s="27"/>
      <c r="J76" s="69"/>
    </row>
    <row r="77" spans="1:18" ht="12.75" customHeight="1" x14ac:dyDescent="0.2">
      <c r="A77" s="74"/>
      <c r="B77" s="28"/>
      <c r="C77" s="28"/>
      <c r="D77" s="28"/>
      <c r="E77" s="28"/>
      <c r="F77" s="28"/>
      <c r="G77" s="28"/>
      <c r="H77" s="28"/>
      <c r="I77" s="28"/>
      <c r="J77" s="75"/>
    </row>
    <row r="78" spans="1:18" ht="12.75" customHeight="1" x14ac:dyDescent="0.2">
      <c r="A78" s="76"/>
      <c r="B78" s="30"/>
      <c r="C78" s="30"/>
      <c r="D78" s="30"/>
      <c r="E78" s="30"/>
      <c r="F78" s="30"/>
      <c r="G78" s="30"/>
      <c r="H78" s="30"/>
      <c r="I78" s="30"/>
      <c r="J78" s="77"/>
    </row>
    <row r="79" spans="1:18" ht="12.75" customHeight="1" x14ac:dyDescent="0.2">
      <c r="A79" s="260" t="s">
        <v>37</v>
      </c>
      <c r="B79" s="26"/>
      <c r="C79" s="26"/>
      <c r="D79" s="26"/>
      <c r="E79" s="26"/>
      <c r="F79" s="26"/>
      <c r="G79" s="26"/>
      <c r="H79" s="26"/>
      <c r="I79" s="26"/>
      <c r="J79" s="68"/>
      <c r="L79" s="36" t="s">
        <v>45</v>
      </c>
      <c r="M79" s="35"/>
      <c r="N79" s="35"/>
      <c r="O79" s="35"/>
      <c r="P79" s="35"/>
      <c r="Q79" s="35"/>
      <c r="R79" s="36"/>
    </row>
    <row r="80" spans="1:18" ht="12.75" customHeight="1" x14ac:dyDescent="0.2">
      <c r="A80" s="71" t="s">
        <v>38</v>
      </c>
      <c r="B80" s="27"/>
      <c r="C80" s="27"/>
      <c r="D80" s="27"/>
      <c r="E80" s="27"/>
      <c r="F80" s="27"/>
      <c r="G80" s="27"/>
      <c r="H80" s="27"/>
      <c r="I80" s="27"/>
      <c r="J80" s="69"/>
      <c r="L80" s="36" t="s">
        <v>46</v>
      </c>
      <c r="M80" s="35"/>
      <c r="N80" s="35"/>
      <c r="O80" s="35"/>
      <c r="P80" s="35"/>
      <c r="Q80" s="35"/>
      <c r="R80" s="36"/>
    </row>
    <row r="81" spans="1:18" ht="12.75" customHeight="1" x14ac:dyDescent="0.2">
      <c r="A81" s="358"/>
      <c r="B81" s="359"/>
      <c r="C81" s="359"/>
      <c r="D81" s="359"/>
      <c r="E81" s="359"/>
      <c r="F81" s="359"/>
      <c r="G81" s="359"/>
      <c r="H81" s="359"/>
      <c r="I81" s="360"/>
      <c r="J81" s="69"/>
      <c r="L81" s="36" t="s">
        <v>47</v>
      </c>
      <c r="M81" s="35"/>
      <c r="N81" s="35"/>
      <c r="O81" s="35"/>
      <c r="P81" s="35"/>
      <c r="Q81" s="35"/>
      <c r="R81" s="36"/>
    </row>
    <row r="82" spans="1:18" ht="12.75" customHeight="1" x14ac:dyDescent="0.2">
      <c r="A82" s="71" t="s">
        <v>39</v>
      </c>
      <c r="B82" s="27"/>
      <c r="C82" s="27"/>
      <c r="D82" s="27"/>
      <c r="E82" s="27"/>
      <c r="F82" s="27"/>
      <c r="G82" s="27"/>
      <c r="H82" s="27"/>
      <c r="I82" s="27"/>
      <c r="J82" s="69"/>
      <c r="L82" s="36" t="s">
        <v>48</v>
      </c>
      <c r="M82" s="35"/>
      <c r="N82" s="35"/>
      <c r="O82" s="35"/>
      <c r="P82" s="35"/>
      <c r="Q82" s="35"/>
      <c r="R82" s="36"/>
    </row>
    <row r="83" spans="1:18" ht="12.75" customHeight="1" x14ac:dyDescent="0.2">
      <c r="A83" s="358"/>
      <c r="B83" s="359"/>
      <c r="C83" s="359"/>
      <c r="D83" s="359"/>
      <c r="E83" s="359"/>
      <c r="F83" s="359"/>
      <c r="G83" s="359"/>
      <c r="H83" s="359"/>
      <c r="I83" s="360"/>
      <c r="J83" s="78"/>
      <c r="L83" s="38" t="s">
        <v>49</v>
      </c>
      <c r="M83" s="35"/>
      <c r="N83" s="35"/>
      <c r="O83" s="35"/>
      <c r="P83" s="35"/>
      <c r="Q83" s="35"/>
      <c r="R83" s="38"/>
    </row>
    <row r="84" spans="1:18" ht="12.75" customHeight="1" x14ac:dyDescent="0.2">
      <c r="A84" s="71"/>
      <c r="B84" s="27"/>
      <c r="C84" s="27"/>
      <c r="D84" s="27"/>
      <c r="E84" s="27"/>
      <c r="F84" s="27"/>
      <c r="G84" s="27"/>
      <c r="H84" s="27"/>
      <c r="I84" s="27"/>
      <c r="J84" s="69"/>
    </row>
    <row r="85" spans="1:18" ht="12.75" customHeight="1" x14ac:dyDescent="0.2">
      <c r="A85" s="71" t="s">
        <v>38</v>
      </c>
      <c r="B85" s="27"/>
      <c r="C85" s="27"/>
      <c r="D85" s="27"/>
      <c r="E85" s="27"/>
      <c r="F85" s="27"/>
      <c r="G85" s="27"/>
      <c r="H85" s="27"/>
      <c r="I85" s="27"/>
      <c r="J85" s="69"/>
    </row>
    <row r="86" spans="1:18" ht="12.75" customHeight="1" x14ac:dyDescent="0.2">
      <c r="A86" s="358"/>
      <c r="B86" s="359"/>
      <c r="C86" s="359"/>
      <c r="D86" s="359"/>
      <c r="E86" s="359"/>
      <c r="F86" s="359"/>
      <c r="G86" s="359"/>
      <c r="H86" s="359"/>
      <c r="I86" s="360"/>
      <c r="J86" s="69"/>
    </row>
    <row r="87" spans="1:18" ht="12.75" customHeight="1" x14ac:dyDescent="0.2">
      <c r="A87" s="71" t="s">
        <v>39</v>
      </c>
      <c r="B87" s="27"/>
      <c r="C87" s="27"/>
      <c r="D87" s="27"/>
      <c r="E87" s="27"/>
      <c r="F87" s="27"/>
      <c r="G87" s="27"/>
      <c r="H87" s="27"/>
      <c r="I87" s="27"/>
      <c r="J87" s="69"/>
    </row>
    <row r="88" spans="1:18" ht="60" customHeight="1" x14ac:dyDescent="0.2">
      <c r="A88" s="361"/>
      <c r="B88" s="362"/>
      <c r="C88" s="362"/>
      <c r="D88" s="362"/>
      <c r="E88" s="362"/>
      <c r="F88" s="362"/>
      <c r="G88" s="362"/>
      <c r="H88" s="362"/>
      <c r="I88" s="363"/>
      <c r="J88" s="203" t="str">
        <f>"500 merkkiä ("&amp;TEXT(LEN(A88),"0")&amp;" käytetty)"</f>
        <v>500 merkkiä (0 käytetty)</v>
      </c>
    </row>
    <row r="89" spans="1:18" ht="12.75" customHeight="1" x14ac:dyDescent="0.2">
      <c r="A89" s="80"/>
      <c r="B89" s="202"/>
      <c r="C89" s="202"/>
      <c r="D89" s="202"/>
      <c r="E89" s="202"/>
      <c r="F89" s="202"/>
      <c r="G89" s="202"/>
      <c r="H89" s="202"/>
      <c r="I89" s="202"/>
      <c r="J89" s="65"/>
    </row>
    <row r="90" spans="1:18" ht="12.75" customHeight="1" x14ac:dyDescent="0.2">
      <c r="A90" s="81"/>
      <c r="B90" s="33"/>
      <c r="C90" s="33"/>
      <c r="D90" s="33"/>
      <c r="E90" s="33"/>
      <c r="F90" s="33"/>
      <c r="G90" s="33"/>
      <c r="H90" s="33"/>
      <c r="I90" s="33"/>
      <c r="J90" s="82"/>
    </row>
    <row r="91" spans="1:18" ht="12.75" customHeight="1" x14ac:dyDescent="0.2">
      <c r="A91" s="83" t="s">
        <v>40</v>
      </c>
      <c r="B91" s="31"/>
      <c r="C91" s="31"/>
      <c r="D91" s="31"/>
      <c r="E91" s="31"/>
      <c r="F91" s="31"/>
      <c r="G91" s="31"/>
      <c r="H91" s="31"/>
      <c r="I91" s="31"/>
      <c r="J91" s="84"/>
    </row>
    <row r="92" spans="1:18" ht="180" customHeight="1" x14ac:dyDescent="0.2">
      <c r="A92" s="361"/>
      <c r="B92" s="362"/>
      <c r="C92" s="362"/>
      <c r="D92" s="362"/>
      <c r="E92" s="362"/>
      <c r="F92" s="362"/>
      <c r="G92" s="362"/>
      <c r="H92" s="362"/>
      <c r="I92" s="363"/>
      <c r="J92" s="203" t="str">
        <f>"1500 merkkiä ("&amp;TEXT(LEN(A92),"0")&amp;" käytetty)"</f>
        <v>1500 merkkiä (0 käytetty)</v>
      </c>
      <c r="L92" s="345" t="s">
        <v>50</v>
      </c>
      <c r="M92" s="345"/>
      <c r="N92" s="345"/>
      <c r="O92" s="345"/>
      <c r="P92" s="345"/>
      <c r="Q92" s="345"/>
      <c r="R92" s="36"/>
    </row>
    <row r="93" spans="1:18" ht="12.75" customHeight="1" x14ac:dyDescent="0.2">
      <c r="A93" s="80"/>
      <c r="B93" s="202"/>
      <c r="C93" s="202"/>
      <c r="D93" s="202"/>
      <c r="E93" s="202"/>
      <c r="F93" s="202"/>
      <c r="G93" s="202"/>
      <c r="H93" s="202"/>
      <c r="I93" s="202"/>
      <c r="J93" s="65"/>
      <c r="L93" s="42"/>
      <c r="M93" s="42"/>
      <c r="N93" s="42"/>
      <c r="O93" s="42"/>
      <c r="P93" s="42"/>
      <c r="Q93" s="42"/>
    </row>
    <row r="94" spans="1:18" ht="12.75" customHeight="1" x14ac:dyDescent="0.2">
      <c r="A94" s="81"/>
      <c r="B94" s="33"/>
      <c r="C94" s="33"/>
      <c r="D94" s="33"/>
      <c r="E94" s="33"/>
      <c r="F94" s="33"/>
      <c r="G94" s="33"/>
      <c r="H94" s="33"/>
      <c r="I94" s="33"/>
      <c r="J94" s="82"/>
      <c r="L94" s="24"/>
      <c r="M94" s="24"/>
      <c r="N94" s="24"/>
      <c r="O94" s="24"/>
      <c r="P94" s="24"/>
      <c r="Q94" s="24"/>
    </row>
    <row r="95" spans="1:18" ht="12.75" customHeight="1" x14ac:dyDescent="0.2">
      <c r="A95" s="85" t="s">
        <v>41</v>
      </c>
      <c r="B95" s="31"/>
      <c r="C95" s="31"/>
      <c r="D95" s="31"/>
      <c r="E95" s="31"/>
      <c r="F95" s="31"/>
      <c r="G95" s="31"/>
      <c r="H95" s="31"/>
      <c r="I95" s="31"/>
      <c r="J95" s="84"/>
      <c r="L95" s="402" t="s">
        <v>51</v>
      </c>
      <c r="M95" s="403"/>
      <c r="N95" s="403"/>
      <c r="O95" s="403"/>
      <c r="P95" s="403"/>
      <c r="Q95" s="403"/>
      <c r="R95" s="36"/>
    </row>
    <row r="96" spans="1:18" ht="23.25" customHeight="1" x14ac:dyDescent="0.2">
      <c r="A96" s="264" t="s">
        <v>7</v>
      </c>
      <c r="B96" s="265"/>
      <c r="C96" s="262"/>
      <c r="D96" s="265" t="s">
        <v>8</v>
      </c>
      <c r="E96" s="262"/>
      <c r="F96" s="262"/>
      <c r="G96" s="262"/>
      <c r="H96" s="262"/>
      <c r="I96" s="262"/>
      <c r="J96" s="263"/>
      <c r="L96" s="403"/>
      <c r="M96" s="403"/>
      <c r="N96" s="403"/>
      <c r="O96" s="403"/>
      <c r="P96" s="403"/>
      <c r="Q96" s="403"/>
      <c r="R96" s="36"/>
    </row>
    <row r="97" spans="1:18" ht="15" customHeight="1" x14ac:dyDescent="0.2">
      <c r="A97" s="79"/>
      <c r="B97" s="15"/>
      <c r="C97" s="15"/>
      <c r="D97" s="15"/>
      <c r="E97" s="15"/>
      <c r="F97" s="15"/>
      <c r="G97" s="15"/>
      <c r="H97" s="15"/>
      <c r="I97" s="15"/>
      <c r="J97" s="62"/>
      <c r="L97" s="14"/>
      <c r="M97" s="14"/>
      <c r="N97" s="14"/>
      <c r="O97" s="14"/>
      <c r="P97" s="14"/>
      <c r="Q97" s="14"/>
    </row>
    <row r="98" spans="1:18" ht="15" customHeight="1" x14ac:dyDescent="0.2">
      <c r="A98" s="79" t="s">
        <v>76</v>
      </c>
      <c r="B98" s="15"/>
      <c r="C98" s="15"/>
      <c r="D98" s="15"/>
      <c r="E98" s="15"/>
      <c r="F98" s="15"/>
      <c r="G98" s="15"/>
      <c r="H98" s="15"/>
      <c r="I98" s="15"/>
      <c r="J98" s="62"/>
    </row>
    <row r="99" spans="1:18" ht="180" customHeight="1" x14ac:dyDescent="0.2">
      <c r="A99" s="348"/>
      <c r="B99" s="349"/>
      <c r="C99" s="349"/>
      <c r="D99" s="349"/>
      <c r="E99" s="349"/>
      <c r="F99" s="349"/>
      <c r="G99" s="349"/>
      <c r="H99" s="349"/>
      <c r="I99" s="350"/>
      <c r="J99" s="203" t="str">
        <f>"1500 merkkiä ("&amp;TEXT(LEN(A99),"0")&amp;" käytetty)"</f>
        <v>1500 merkkiä (0 käytetty)</v>
      </c>
      <c r="L99" s="345" t="s">
        <v>77</v>
      </c>
      <c r="M99" s="345"/>
      <c r="N99" s="345"/>
      <c r="O99" s="345"/>
      <c r="P99" s="345"/>
      <c r="Q99" s="345"/>
      <c r="R99" s="36"/>
    </row>
    <row r="100" spans="1:18" ht="15" customHeight="1" thickBot="1" x14ac:dyDescent="0.25">
      <c r="A100" s="86"/>
      <c r="B100" s="87"/>
      <c r="C100" s="87"/>
      <c r="D100" s="87"/>
      <c r="E100" s="87"/>
      <c r="F100" s="87"/>
      <c r="G100" s="87"/>
      <c r="H100" s="87"/>
      <c r="I100" s="87"/>
      <c r="J100" s="88"/>
    </row>
  </sheetData>
  <sheetProtection password="EE35" sheet="1" objects="1" scenarios="1" selectLockedCells="1"/>
  <customSheetViews>
    <customSheetView guid="{4B7031FE-A209-4425-A537-9C5805C2F335}" showPageBreaks="1" printArea="1" topLeftCell="A13">
      <selection activeCell="C57" sqref="C57:H61"/>
      <pageMargins left="0.39370078740157483" right="0.39370078740157483" top="0.39370078740157483" bottom="0.39370078740157483" header="0.51181102362204722" footer="0.51181102362204722"/>
      <pageSetup paperSize="9" orientation="portrait" r:id="rId1"/>
      <headerFooter alignWithMargins="0"/>
    </customSheetView>
  </customSheetViews>
  <mergeCells count="57">
    <mergeCell ref="A61:I61"/>
    <mergeCell ref="A86:I86"/>
    <mergeCell ref="L95:Q96"/>
    <mergeCell ref="A50:D50"/>
    <mergeCell ref="F50:I50"/>
    <mergeCell ref="A54:C54"/>
    <mergeCell ref="E54:I54"/>
    <mergeCell ref="L92:Q92"/>
    <mergeCell ref="L57:R58"/>
    <mergeCell ref="A10:J10"/>
    <mergeCell ref="A14:J14"/>
    <mergeCell ref="C8:D8"/>
    <mergeCell ref="A88:I88"/>
    <mergeCell ref="A34:J34"/>
    <mergeCell ref="A38:I38"/>
    <mergeCell ref="A40:I40"/>
    <mergeCell ref="A42:I42"/>
    <mergeCell ref="A44:I44"/>
    <mergeCell ref="A46:I46"/>
    <mergeCell ref="A20:I22"/>
    <mergeCell ref="A36:I36"/>
    <mergeCell ref="A65:C65"/>
    <mergeCell ref="A35:J35"/>
    <mergeCell ref="A48:D48"/>
    <mergeCell ref="F48:I48"/>
    <mergeCell ref="H1:I1"/>
    <mergeCell ref="H2:I2"/>
    <mergeCell ref="A4:J4"/>
    <mergeCell ref="A5:J5"/>
    <mergeCell ref="C6:D6"/>
    <mergeCell ref="L23:R27"/>
    <mergeCell ref="L99:Q99"/>
    <mergeCell ref="A99:I99"/>
    <mergeCell ref="A63:I63"/>
    <mergeCell ref="L62:R62"/>
    <mergeCell ref="A67:C67"/>
    <mergeCell ref="A70:I70"/>
    <mergeCell ref="A72:I72"/>
    <mergeCell ref="A74:C74"/>
    <mergeCell ref="A76:C76"/>
    <mergeCell ref="A92:I92"/>
    <mergeCell ref="A83:I83"/>
    <mergeCell ref="A81:I81"/>
    <mergeCell ref="A39:J39"/>
    <mergeCell ref="A52:I52"/>
    <mergeCell ref="A58:I58"/>
    <mergeCell ref="N3:P3"/>
    <mergeCell ref="R15:R17"/>
    <mergeCell ref="L20:R21"/>
    <mergeCell ref="L10:R13"/>
    <mergeCell ref="L15:Q17"/>
    <mergeCell ref="D31:I31"/>
    <mergeCell ref="D25:I25"/>
    <mergeCell ref="D26:I26"/>
    <mergeCell ref="D27:I27"/>
    <mergeCell ref="D29:I29"/>
    <mergeCell ref="D30:I30"/>
  </mergeCells>
  <phoneticPr fontId="2" type="noConversion"/>
  <dataValidations count="2">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A58:I58 A88:I88 A72:I72 A63:I63">
      <formula1>500</formula1>
    </dataValidation>
    <dataValidation type="textLength" operator="lessThanOrEqual" allowBlank="1" showInputMessage="1" showErrorMessage="1" errorTitle="Rajoitettu merkkimäärä" error="Tähän kenttään voi kirjoittaa vain 1500 merkkiä._x000a__x000a_Yritä uudelleen (Retry), vähennä merkkejä ja hyväksy teksti sitten uudelleen." sqref="A92:I92 A99:I99">
      <formula1>1500</formula1>
    </dataValidation>
  </dataValidations>
  <hyperlinks>
    <hyperlink ref="N3:P3" location="'Aloita tästä'!A1" display="PALAA TÄSTÄ KANSISIVULLE"/>
  </hyperlinks>
  <pageMargins left="0.39370078740157483" right="0.70866141732283472" top="0.39370078740157483" bottom="0.78740157480314965" header="0.31496062992125984" footer="0.31496062992125984"/>
  <pageSetup paperSize="9" fitToWidth="0" fitToHeight="0" orientation="portrait" r:id="rId2"/>
  <rowBreaks count="2" manualBreakCount="2">
    <brk id="55" max="16383" man="1"/>
    <brk id="90"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1028" r:id="rId5" name="Check Box 4">
              <controlPr defaultSize="0" autoFill="0" autoLine="0" autoPict="0">
                <anchor moveWithCells="1">
                  <from>
                    <xdr:col>1</xdr:col>
                    <xdr:colOff>133350</xdr:colOff>
                    <xdr:row>6</xdr:row>
                    <xdr:rowOff>152400</xdr:rowOff>
                  </from>
                  <to>
                    <xdr:col>1</xdr:col>
                    <xdr:colOff>438150</xdr:colOff>
                    <xdr:row>8</xdr:row>
                    <xdr:rowOff>19050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8</xdr:col>
                    <xdr:colOff>142875</xdr:colOff>
                    <xdr:row>6</xdr:row>
                    <xdr:rowOff>152400</xdr:rowOff>
                  </from>
                  <to>
                    <xdr:col>8</xdr:col>
                    <xdr:colOff>447675</xdr:colOff>
                    <xdr:row>8</xdr:row>
                    <xdr:rowOff>19050</xdr:rowOff>
                  </to>
                </anchor>
              </controlPr>
            </control>
          </mc:Choice>
        </mc:AlternateContent>
        <mc:AlternateContent xmlns:mc="http://schemas.openxmlformats.org/markup-compatibility/2006">
          <mc:Choice Requires="x14">
            <control shapeId="1062" r:id="rId7" name="Check Box 38">
              <controlPr defaultSize="0" autoFill="0" autoLine="0" autoPict="0">
                <anchor moveWithCells="1">
                  <from>
                    <xdr:col>0</xdr:col>
                    <xdr:colOff>409575</xdr:colOff>
                    <xdr:row>10</xdr:row>
                    <xdr:rowOff>114300</xdr:rowOff>
                  </from>
                  <to>
                    <xdr:col>1</xdr:col>
                    <xdr:colOff>19050</xdr:colOff>
                    <xdr:row>12</xdr:row>
                    <xdr:rowOff>9525</xdr:rowOff>
                  </to>
                </anchor>
              </controlPr>
            </control>
          </mc:Choice>
        </mc:AlternateContent>
        <mc:AlternateContent xmlns:mc="http://schemas.openxmlformats.org/markup-compatibility/2006">
          <mc:Choice Requires="x14">
            <control shapeId="1063" r:id="rId8" name="Check Box 39">
              <controlPr defaultSize="0" autoFill="0" autoLine="0" autoPict="0">
                <anchor moveWithCells="1">
                  <from>
                    <xdr:col>3</xdr:col>
                    <xdr:colOff>257175</xdr:colOff>
                    <xdr:row>10</xdr:row>
                    <xdr:rowOff>133350</xdr:rowOff>
                  </from>
                  <to>
                    <xdr:col>3</xdr:col>
                    <xdr:colOff>561975</xdr:colOff>
                    <xdr:row>12</xdr:row>
                    <xdr:rowOff>19050</xdr:rowOff>
                  </to>
                </anchor>
              </controlPr>
            </control>
          </mc:Choice>
        </mc:AlternateContent>
        <mc:AlternateContent xmlns:mc="http://schemas.openxmlformats.org/markup-compatibility/2006">
          <mc:Choice Requires="x14">
            <control shapeId="1066" r:id="rId9" name="Check Box 42">
              <controlPr defaultSize="0" autoFill="0" autoLine="0" autoPict="0">
                <anchor moveWithCells="1">
                  <from>
                    <xdr:col>0</xdr:col>
                    <xdr:colOff>409575</xdr:colOff>
                    <xdr:row>15</xdr:row>
                    <xdr:rowOff>123825</xdr:rowOff>
                  </from>
                  <to>
                    <xdr:col>1</xdr:col>
                    <xdr:colOff>19050</xdr:colOff>
                    <xdr:row>17</xdr:row>
                    <xdr:rowOff>19050</xdr:rowOff>
                  </to>
                </anchor>
              </controlPr>
            </control>
          </mc:Choice>
        </mc:AlternateContent>
        <mc:AlternateContent xmlns:mc="http://schemas.openxmlformats.org/markup-compatibility/2006">
          <mc:Choice Requires="x14">
            <control shapeId="1067" r:id="rId10" name="Check Box 43">
              <controlPr defaultSize="0" autoFill="0" autoLine="0" autoPict="0">
                <anchor moveWithCells="1">
                  <from>
                    <xdr:col>3</xdr:col>
                    <xdr:colOff>257175</xdr:colOff>
                    <xdr:row>15</xdr:row>
                    <xdr:rowOff>133350</xdr:rowOff>
                  </from>
                  <to>
                    <xdr:col>3</xdr:col>
                    <xdr:colOff>561975</xdr:colOff>
                    <xdr:row>17</xdr:row>
                    <xdr:rowOff>19050</xdr:rowOff>
                  </to>
                </anchor>
              </controlPr>
            </control>
          </mc:Choice>
        </mc:AlternateContent>
        <mc:AlternateContent xmlns:mc="http://schemas.openxmlformats.org/markup-compatibility/2006">
          <mc:Choice Requires="x14">
            <control shapeId="1080" r:id="rId11" name="Check Box 56">
              <controlPr defaultSize="0" autoFill="0" autoLine="0" autoPict="0">
                <anchor moveWithCells="1">
                  <from>
                    <xdr:col>0</xdr:col>
                    <xdr:colOff>409575</xdr:colOff>
                    <xdr:row>95</xdr:row>
                    <xdr:rowOff>66675</xdr:rowOff>
                  </from>
                  <to>
                    <xdr:col>1</xdr:col>
                    <xdr:colOff>19050</xdr:colOff>
                    <xdr:row>96</xdr:row>
                    <xdr:rowOff>0</xdr:rowOff>
                  </to>
                </anchor>
              </controlPr>
            </control>
          </mc:Choice>
        </mc:AlternateContent>
        <mc:AlternateContent xmlns:mc="http://schemas.openxmlformats.org/markup-compatibility/2006">
          <mc:Choice Requires="x14">
            <control shapeId="1081" r:id="rId12" name="Check Box 57">
              <controlPr defaultSize="0" autoFill="0" autoLine="0" autoPict="0">
                <anchor moveWithCells="1">
                  <from>
                    <xdr:col>3</xdr:col>
                    <xdr:colOff>257175</xdr:colOff>
                    <xdr:row>95</xdr:row>
                    <xdr:rowOff>57150</xdr:rowOff>
                  </from>
                  <to>
                    <xdr:col>3</xdr:col>
                    <xdr:colOff>561975</xdr:colOff>
                    <xdr:row>95</xdr:row>
                    <xdr:rowOff>276225</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3:I61"/>
  <sheetViews>
    <sheetView showGridLines="0" zoomScaleNormal="100" workbookViewId="0">
      <selection activeCell="G3" sqref="G3:I3"/>
    </sheetView>
  </sheetViews>
  <sheetFormatPr defaultColWidth="9.140625" defaultRowHeight="12.75" x14ac:dyDescent="0.2"/>
  <cols>
    <col min="1" max="1" width="19.42578125" style="151" customWidth="1"/>
    <col min="2" max="2" width="48.7109375" customWidth="1"/>
    <col min="3" max="3" width="18.85546875" style="151" customWidth="1"/>
    <col min="4" max="16384" width="9.140625" style="151"/>
  </cols>
  <sheetData>
    <row r="3" spans="1:9" x14ac:dyDescent="0.2">
      <c r="G3" s="341" t="s">
        <v>223</v>
      </c>
      <c r="H3" s="342"/>
      <c r="I3" s="343"/>
    </row>
    <row r="4" spans="1:9" customFormat="1" x14ac:dyDescent="0.2"/>
    <row r="5" spans="1:9" customFormat="1" x14ac:dyDescent="0.2">
      <c r="A5" s="217" t="str">
        <f>'Budj perustiedot'!A10</f>
        <v>Hankkeen nimi</v>
      </c>
      <c r="B5" s="209" t="str">
        <f>IF('Budj perustiedot'!B10&lt;&gt;0,'Budj perustiedot'!B10,"")</f>
        <v/>
      </c>
      <c r="C5" s="210"/>
    </row>
    <row r="6" spans="1:9" customFormat="1" ht="60.75" customHeight="1" x14ac:dyDescent="0.2">
      <c r="A6" s="492">
        <f>N_HankkeenNimi</f>
        <v>0</v>
      </c>
      <c r="B6" s="493"/>
      <c r="C6" s="494"/>
    </row>
    <row r="7" spans="1:9" x14ac:dyDescent="0.2">
      <c r="C7" s="152"/>
    </row>
    <row r="8" spans="1:9" ht="15" x14ac:dyDescent="0.25">
      <c r="A8" s="218" t="s">
        <v>235</v>
      </c>
      <c r="B8" s="219" t="s">
        <v>173</v>
      </c>
      <c r="C8" s="220">
        <f>SUM(C13:C54)</f>
        <v>0</v>
      </c>
    </row>
    <row r="9" spans="1:9" customFormat="1" x14ac:dyDescent="0.2"/>
    <row r="10" spans="1:9" customFormat="1" ht="75" customHeight="1" x14ac:dyDescent="0.2">
      <c r="A10" s="221" t="s">
        <v>174</v>
      </c>
      <c r="B10" s="491">
        <f>N_Tavoite4Toiminto2</f>
        <v>0</v>
      </c>
      <c r="C10" s="491"/>
    </row>
    <row r="11" spans="1:9" customFormat="1" x14ac:dyDescent="0.2">
      <c r="C11" s="153"/>
    </row>
    <row r="12" spans="1:9" customFormat="1" ht="15" x14ac:dyDescent="0.25">
      <c r="A12" s="222" t="s">
        <v>175</v>
      </c>
      <c r="B12" s="222" t="s">
        <v>176</v>
      </c>
      <c r="C12" s="215" t="s">
        <v>160</v>
      </c>
    </row>
    <row r="13" spans="1:9" customFormat="1" ht="15" x14ac:dyDescent="0.25">
      <c r="A13" s="154"/>
      <c r="B13" s="155"/>
      <c r="C13" s="156">
        <v>0</v>
      </c>
    </row>
    <row r="14" spans="1:9" customFormat="1" ht="15" x14ac:dyDescent="0.25">
      <c r="A14" s="154"/>
      <c r="B14" s="155"/>
      <c r="C14" s="156"/>
    </row>
    <row r="15" spans="1:9" customFormat="1" ht="15" x14ac:dyDescent="0.25">
      <c r="A15" s="154"/>
      <c r="B15" s="155"/>
      <c r="C15" s="156"/>
    </row>
    <row r="16" spans="1:9" ht="13.15" customHeight="1" x14ac:dyDescent="0.25">
      <c r="A16" s="154"/>
      <c r="B16" s="155"/>
      <c r="C16" s="156"/>
    </row>
    <row r="17" spans="1:3" ht="13.15" customHeight="1" x14ac:dyDescent="0.25">
      <c r="A17" s="154"/>
      <c r="B17" s="155"/>
      <c r="C17" s="156"/>
    </row>
    <row r="18" spans="1:3" ht="13.15" customHeight="1" x14ac:dyDescent="0.25">
      <c r="A18" s="154"/>
      <c r="B18" s="155"/>
      <c r="C18" s="156"/>
    </row>
    <row r="19" spans="1:3" ht="13.15" customHeight="1" x14ac:dyDescent="0.25">
      <c r="A19" s="154"/>
      <c r="B19" s="155"/>
      <c r="C19" s="156"/>
    </row>
    <row r="20" spans="1:3" ht="13.15" customHeight="1" x14ac:dyDescent="0.25">
      <c r="A20" s="154"/>
      <c r="B20" s="155"/>
      <c r="C20" s="156"/>
    </row>
    <row r="21" spans="1:3" ht="13.15" customHeight="1" x14ac:dyDescent="0.25">
      <c r="A21" s="154"/>
      <c r="B21" s="155"/>
      <c r="C21" s="156"/>
    </row>
    <row r="22" spans="1:3" ht="13.15" customHeight="1" x14ac:dyDescent="0.25">
      <c r="A22" s="154"/>
      <c r="B22" s="155"/>
      <c r="C22" s="156"/>
    </row>
    <row r="23" spans="1:3" ht="13.15" customHeight="1" x14ac:dyDescent="0.25">
      <c r="A23" s="154"/>
      <c r="B23" s="155"/>
      <c r="C23" s="156"/>
    </row>
    <row r="24" spans="1:3" ht="13.15" customHeight="1" x14ac:dyDescent="0.25">
      <c r="A24" s="154"/>
      <c r="B24" s="155"/>
      <c r="C24" s="156"/>
    </row>
    <row r="25" spans="1:3" ht="13.15" customHeight="1" x14ac:dyDescent="0.25">
      <c r="A25" s="154"/>
      <c r="B25" s="155"/>
      <c r="C25" s="156"/>
    </row>
    <row r="26" spans="1:3" ht="13.15" customHeight="1" x14ac:dyDescent="0.25">
      <c r="A26" s="154"/>
      <c r="B26" s="155"/>
      <c r="C26" s="156"/>
    </row>
    <row r="27" spans="1:3" ht="13.15" customHeight="1" x14ac:dyDescent="0.25">
      <c r="A27" s="154"/>
      <c r="B27" s="155"/>
      <c r="C27" s="156"/>
    </row>
    <row r="28" spans="1:3" ht="13.15" customHeight="1" x14ac:dyDescent="0.25">
      <c r="A28" s="154"/>
      <c r="B28" s="155"/>
      <c r="C28" s="156"/>
    </row>
    <row r="29" spans="1:3" ht="13.15" customHeight="1" x14ac:dyDescent="0.25">
      <c r="A29" s="154"/>
      <c r="B29" s="155"/>
      <c r="C29" s="156"/>
    </row>
    <row r="30" spans="1:3" ht="13.15" customHeight="1" x14ac:dyDescent="0.25">
      <c r="A30" s="154"/>
      <c r="B30" s="155"/>
      <c r="C30" s="156"/>
    </row>
    <row r="31" spans="1:3" ht="13.15" customHeight="1" x14ac:dyDescent="0.25">
      <c r="A31" s="154"/>
      <c r="B31" s="155"/>
      <c r="C31" s="156"/>
    </row>
    <row r="32" spans="1:3" ht="13.15" customHeight="1" x14ac:dyDescent="0.25">
      <c r="A32" s="154"/>
      <c r="B32" s="155"/>
      <c r="C32" s="156"/>
    </row>
    <row r="33" spans="1:3" ht="13.15" customHeight="1" x14ac:dyDescent="0.25">
      <c r="A33" s="154"/>
      <c r="B33" s="155"/>
      <c r="C33" s="156"/>
    </row>
    <row r="34" spans="1:3" ht="13.15" customHeight="1" x14ac:dyDescent="0.25">
      <c r="A34" s="154"/>
      <c r="B34" s="155"/>
      <c r="C34" s="156"/>
    </row>
    <row r="35" spans="1:3" ht="13.15" customHeight="1" x14ac:dyDescent="0.25">
      <c r="A35" s="154"/>
      <c r="B35" s="155"/>
      <c r="C35" s="156"/>
    </row>
    <row r="36" spans="1:3" ht="13.15" customHeight="1" x14ac:dyDescent="0.25">
      <c r="A36" s="154"/>
      <c r="B36" s="155"/>
      <c r="C36" s="156"/>
    </row>
    <row r="37" spans="1:3" ht="13.15" customHeight="1" x14ac:dyDescent="0.25">
      <c r="A37" s="154"/>
      <c r="B37" s="155"/>
      <c r="C37" s="156"/>
    </row>
    <row r="38" spans="1:3" ht="13.15" customHeight="1" x14ac:dyDescent="0.25">
      <c r="A38" s="154"/>
      <c r="B38" s="155"/>
      <c r="C38" s="156"/>
    </row>
    <row r="39" spans="1:3" ht="13.15" customHeight="1" x14ac:dyDescent="0.25">
      <c r="A39" s="154"/>
      <c r="B39" s="155"/>
      <c r="C39" s="156"/>
    </row>
    <row r="40" spans="1:3" ht="13.15" customHeight="1" x14ac:dyDescent="0.25">
      <c r="A40" s="154"/>
      <c r="B40" s="155"/>
      <c r="C40" s="156"/>
    </row>
    <row r="41" spans="1:3" ht="13.15" customHeight="1" x14ac:dyDescent="0.25">
      <c r="A41" s="154"/>
      <c r="B41" s="155"/>
      <c r="C41" s="156"/>
    </row>
    <row r="42" spans="1:3" ht="13.15" customHeight="1" x14ac:dyDescent="0.25">
      <c r="A42" s="154"/>
      <c r="B42" s="155"/>
      <c r="C42" s="156"/>
    </row>
    <row r="43" spans="1:3" ht="13.15" customHeight="1" x14ac:dyDescent="0.25">
      <c r="A43" s="154"/>
      <c r="B43" s="155"/>
      <c r="C43" s="156"/>
    </row>
    <row r="44" spans="1:3" ht="13.15" customHeight="1" x14ac:dyDescent="0.25">
      <c r="A44" s="154"/>
      <c r="B44" s="155"/>
      <c r="C44" s="156"/>
    </row>
    <row r="45" spans="1:3" ht="13.15" customHeight="1" x14ac:dyDescent="0.25">
      <c r="A45" s="154"/>
      <c r="B45" s="155"/>
      <c r="C45" s="156"/>
    </row>
    <row r="46" spans="1:3" ht="13.15" customHeight="1" x14ac:dyDescent="0.25">
      <c r="A46" s="154"/>
      <c r="B46" s="155"/>
      <c r="C46" s="156"/>
    </row>
    <row r="47" spans="1:3" ht="13.15" customHeight="1" x14ac:dyDescent="0.25">
      <c r="A47" s="154"/>
      <c r="B47" s="155"/>
      <c r="C47" s="156"/>
    </row>
    <row r="48" spans="1:3" ht="13.15" customHeight="1" x14ac:dyDescent="0.25">
      <c r="A48" s="154"/>
      <c r="B48" s="155"/>
      <c r="C48" s="156"/>
    </row>
    <row r="49" spans="1:3" ht="13.15" customHeight="1" x14ac:dyDescent="0.25">
      <c r="A49" s="154"/>
      <c r="B49" s="155"/>
      <c r="C49" s="156"/>
    </row>
    <row r="50" spans="1:3" ht="13.15" customHeight="1" x14ac:dyDescent="0.25">
      <c r="A50" s="154"/>
      <c r="B50" s="155"/>
      <c r="C50" s="156"/>
    </row>
    <row r="51" spans="1:3" ht="13.15" customHeight="1" x14ac:dyDescent="0.25">
      <c r="A51" s="154"/>
      <c r="B51" s="155"/>
      <c r="C51" s="156"/>
    </row>
    <row r="52" spans="1:3" ht="13.15" customHeight="1" x14ac:dyDescent="0.25">
      <c r="A52" s="154"/>
      <c r="B52" s="155"/>
      <c r="C52" s="156"/>
    </row>
    <row r="53" spans="1:3" ht="13.15" customHeight="1" x14ac:dyDescent="0.25">
      <c r="A53" s="154"/>
      <c r="B53" s="155"/>
      <c r="C53" s="156"/>
    </row>
    <row r="54" spans="1:3" ht="13.15" customHeight="1" x14ac:dyDescent="0.25">
      <c r="A54" s="154"/>
      <c r="B54" s="155"/>
      <c r="C54" s="156"/>
    </row>
    <row r="55" spans="1:3" ht="13.15" customHeight="1" x14ac:dyDescent="0.2"/>
    <row r="56" spans="1:3" ht="13.15" customHeight="1" x14ac:dyDescent="0.2"/>
    <row r="57" spans="1:3" ht="13.15" customHeight="1" x14ac:dyDescent="0.2">
      <c r="A57" s="217" t="s">
        <v>146</v>
      </c>
      <c r="B57" s="209"/>
      <c r="C57" s="210"/>
    </row>
    <row r="58" spans="1:3" x14ac:dyDescent="0.2">
      <c r="A58" s="495"/>
      <c r="B58" s="496"/>
      <c r="C58" s="497"/>
    </row>
    <row r="59" spans="1:3" x14ac:dyDescent="0.2">
      <c r="A59" s="498"/>
      <c r="B59" s="436"/>
      <c r="C59" s="499"/>
    </row>
    <row r="60" spans="1:3" x14ac:dyDescent="0.2">
      <c r="A60" s="498"/>
      <c r="B60" s="436"/>
      <c r="C60" s="499"/>
    </row>
    <row r="61" spans="1:3" x14ac:dyDescent="0.2">
      <c r="A61" s="500"/>
      <c r="B61" s="501"/>
      <c r="C61" s="502"/>
    </row>
  </sheetData>
  <sheetProtection password="EE35" sheet="1" objects="1" scenarios="1" selectLockedCells="1"/>
  <mergeCells count="4">
    <mergeCell ref="G3:I3"/>
    <mergeCell ref="A6:C6"/>
    <mergeCell ref="B10:C10"/>
    <mergeCell ref="A58:C61"/>
  </mergeCells>
  <dataValidations count="7">
    <dataValidation allowBlank="1" showInputMessage="1" showErrorMessage="1" promptTitle="OHJE" prompt="Kirjaa budetin toiminto-välilehdille hakemuslomakkeelle kirjaamasi toiminnot yksi kerrallaan." sqref="C11"/>
    <dataValidation allowBlank="1" showInputMessage="1" showErrorMessage="1" promptTitle="OHJE" prompt="Kirjaa tähän hakulomakkeen mukainen toiminto nro 2." sqref="B10:C10"/>
    <dataValidation type="list" allowBlank="1" showInputMessage="1" showErrorMessage="1" promptTitle="OHJE" prompt="Valitse alasvetovalikosta kustannusta määrittävä kustannuslaji. _x000a_ HUOM! Yksikkökustannuksia voi budjetoida ainoastaan kansallisessa tavoitteessa 6.1 ." sqref="A13:A54">
      <mc:AlternateContent xmlns:x12ac="http://schemas.microsoft.com/office/spreadsheetml/2011/1/ac" xmlns:mc="http://schemas.openxmlformats.org/markup-compatibility/2006">
        <mc:Choice Requires="x12ac">
          <x12ac:list>Käyttö- ja kiinteä omaisuus, Ostopalvelut,"Aineet, tarvikkeet ja muut kustannukset", Matkakustannukset (15% malli), Yksikkökustannus</x12ac:list>
        </mc:Choice>
        <mc:Fallback>
          <formula1>"Käyttö- ja kiinteä omaisuus, Ostopalvelut,Aineet, tarvikkeet ja muut kustannukset, Matkakustannukset (15% malli), Yksikkökustannus"</formula1>
        </mc:Fallback>
      </mc:AlternateContent>
    </dataValidation>
    <dataValidation allowBlank="1" showInputMessage="1" showErrorMessage="1" promptTitle="OHJE" prompt="Syötä euromäärä." sqref="C14:C54"/>
    <dataValidation allowBlank="1" showInputMessage="1" showErrorMessage="1" promptTitle="OHJE" prompt="Kirjaa kustannuksen selite." sqref="B13:B54"/>
    <dataValidation allowBlank="1" showInputMessage="1" showErrorMessage="1" promptTitle="OHJE" prompt="Jos tarkka kustannus ei ole tiedossa, budjetoi kustannus parhaan käytettävissä olevan arvion mukaisesti." sqref="C13"/>
    <dataValidation allowBlank="1" showInputMessage="1" showErrorMessage="1" promptTitle="OHJE" prompt="Voit halutessasi antaa lisätietoja hanketoimintojen kustannuksiin liittyen." sqref="A58"/>
  </dataValidations>
  <hyperlinks>
    <hyperlink ref="G3:I3" location="'Aloita tästä'!A1" display="PALAA TÄSTÄ KANSISIVULLE"/>
  </hyperlinks>
  <pageMargins left="0.39370078740157483" right="0.70866141732283472" top="0.39370078740157483" bottom="0.78740157480314965" header="0.31496062992125984" footer="0.31496062992125984"/>
  <pageSetup paperSize="9" fitToWidth="0" fitToHeight="0"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3:I61"/>
  <sheetViews>
    <sheetView showGridLines="0" zoomScaleNormal="100" workbookViewId="0">
      <selection activeCell="G3" sqref="G3:I3"/>
    </sheetView>
  </sheetViews>
  <sheetFormatPr defaultColWidth="9.140625" defaultRowHeight="12.75" x14ac:dyDescent="0.2"/>
  <cols>
    <col min="1" max="1" width="19.42578125" style="151" customWidth="1"/>
    <col min="2" max="2" width="48.7109375" customWidth="1"/>
    <col min="3" max="3" width="18.85546875" style="151" customWidth="1"/>
    <col min="4" max="16384" width="9.140625" style="151"/>
  </cols>
  <sheetData>
    <row r="3" spans="1:9" x14ac:dyDescent="0.2">
      <c r="G3" s="341" t="s">
        <v>223</v>
      </c>
      <c r="H3" s="342"/>
      <c r="I3" s="343"/>
    </row>
    <row r="4" spans="1:9" customFormat="1" x14ac:dyDescent="0.2"/>
    <row r="5" spans="1:9" customFormat="1" x14ac:dyDescent="0.2">
      <c r="A5" s="217" t="str">
        <f>'Budj perustiedot'!A10</f>
        <v>Hankkeen nimi</v>
      </c>
      <c r="B5" s="209" t="str">
        <f>IF('Budj perustiedot'!B10&lt;&gt;0,'Budj perustiedot'!B10,"")</f>
        <v/>
      </c>
      <c r="C5" s="210"/>
    </row>
    <row r="6" spans="1:9" customFormat="1" ht="60.75" customHeight="1" x14ac:dyDescent="0.2">
      <c r="A6" s="492">
        <f>N_HankkeenNimi</f>
        <v>0</v>
      </c>
      <c r="B6" s="493"/>
      <c r="C6" s="494"/>
    </row>
    <row r="7" spans="1:9" x14ac:dyDescent="0.2">
      <c r="C7" s="152"/>
    </row>
    <row r="8" spans="1:9" ht="15" x14ac:dyDescent="0.25">
      <c r="A8" s="218" t="s">
        <v>236</v>
      </c>
      <c r="B8" s="219" t="s">
        <v>173</v>
      </c>
      <c r="C8" s="220">
        <f>SUM(C13:C54)</f>
        <v>0</v>
      </c>
    </row>
    <row r="9" spans="1:9" customFormat="1" x14ac:dyDescent="0.2"/>
    <row r="10" spans="1:9" customFormat="1" ht="75" customHeight="1" x14ac:dyDescent="0.2">
      <c r="A10" s="221" t="s">
        <v>174</v>
      </c>
      <c r="B10" s="491">
        <f>N_Tavoite4Toiminto3</f>
        <v>0</v>
      </c>
      <c r="C10" s="491"/>
    </row>
    <row r="11" spans="1:9" customFormat="1" x14ac:dyDescent="0.2">
      <c r="C11" s="153"/>
    </row>
    <row r="12" spans="1:9" customFormat="1" ht="15" x14ac:dyDescent="0.25">
      <c r="A12" s="222" t="s">
        <v>175</v>
      </c>
      <c r="B12" s="222" t="s">
        <v>176</v>
      </c>
      <c r="C12" s="215" t="s">
        <v>160</v>
      </c>
    </row>
    <row r="13" spans="1:9" customFormat="1" ht="15" x14ac:dyDescent="0.25">
      <c r="A13" s="154"/>
      <c r="B13" s="155"/>
      <c r="C13" s="156">
        <v>0</v>
      </c>
    </row>
    <row r="14" spans="1:9" customFormat="1" ht="15" x14ac:dyDescent="0.25">
      <c r="A14" s="154"/>
      <c r="B14" s="155"/>
      <c r="C14" s="156"/>
    </row>
    <row r="15" spans="1:9" customFormat="1" ht="15" x14ac:dyDescent="0.25">
      <c r="A15" s="154"/>
      <c r="B15" s="155"/>
      <c r="C15" s="156"/>
    </row>
    <row r="16" spans="1:9" ht="13.15" customHeight="1" x14ac:dyDescent="0.25">
      <c r="A16" s="154"/>
      <c r="B16" s="155"/>
      <c r="C16" s="156"/>
    </row>
    <row r="17" spans="1:3" ht="13.15" customHeight="1" x14ac:dyDescent="0.25">
      <c r="A17" s="154"/>
      <c r="B17" s="155"/>
      <c r="C17" s="156"/>
    </row>
    <row r="18" spans="1:3" ht="13.15" customHeight="1" x14ac:dyDescent="0.25">
      <c r="A18" s="154"/>
      <c r="B18" s="155"/>
      <c r="C18" s="156"/>
    </row>
    <row r="19" spans="1:3" ht="13.15" customHeight="1" x14ac:dyDescent="0.25">
      <c r="A19" s="154"/>
      <c r="B19" s="155"/>
      <c r="C19" s="156"/>
    </row>
    <row r="20" spans="1:3" ht="13.15" customHeight="1" x14ac:dyDescent="0.25">
      <c r="A20" s="154"/>
      <c r="B20" s="155"/>
      <c r="C20" s="156"/>
    </row>
    <row r="21" spans="1:3" ht="13.15" customHeight="1" x14ac:dyDescent="0.25">
      <c r="A21" s="154"/>
      <c r="B21" s="155"/>
      <c r="C21" s="156"/>
    </row>
    <row r="22" spans="1:3" ht="13.15" customHeight="1" x14ac:dyDescent="0.25">
      <c r="A22" s="154"/>
      <c r="B22" s="155"/>
      <c r="C22" s="156"/>
    </row>
    <row r="23" spans="1:3" ht="13.15" customHeight="1" x14ac:dyDescent="0.25">
      <c r="A23" s="154"/>
      <c r="B23" s="155"/>
      <c r="C23" s="156"/>
    </row>
    <row r="24" spans="1:3" ht="13.15" customHeight="1" x14ac:dyDescent="0.25">
      <c r="A24" s="154"/>
      <c r="B24" s="155"/>
      <c r="C24" s="156"/>
    </row>
    <row r="25" spans="1:3" ht="13.15" customHeight="1" x14ac:dyDescent="0.25">
      <c r="A25" s="154"/>
      <c r="B25" s="155"/>
      <c r="C25" s="156"/>
    </row>
    <row r="26" spans="1:3" ht="13.15" customHeight="1" x14ac:dyDescent="0.25">
      <c r="A26" s="154"/>
      <c r="B26" s="155"/>
      <c r="C26" s="156"/>
    </row>
    <row r="27" spans="1:3" ht="13.15" customHeight="1" x14ac:dyDescent="0.25">
      <c r="A27" s="154"/>
      <c r="B27" s="155"/>
      <c r="C27" s="156"/>
    </row>
    <row r="28" spans="1:3" ht="13.15" customHeight="1" x14ac:dyDescent="0.25">
      <c r="A28" s="154"/>
      <c r="B28" s="155"/>
      <c r="C28" s="156"/>
    </row>
    <row r="29" spans="1:3" ht="13.15" customHeight="1" x14ac:dyDescent="0.25">
      <c r="A29" s="154"/>
      <c r="B29" s="155"/>
      <c r="C29" s="156"/>
    </row>
    <row r="30" spans="1:3" ht="13.15" customHeight="1" x14ac:dyDescent="0.25">
      <c r="A30" s="154"/>
      <c r="B30" s="155"/>
      <c r="C30" s="156"/>
    </row>
    <row r="31" spans="1:3" ht="13.15" customHeight="1" x14ac:dyDescent="0.25">
      <c r="A31" s="154"/>
      <c r="B31" s="155"/>
      <c r="C31" s="156"/>
    </row>
    <row r="32" spans="1:3" ht="13.15" customHeight="1" x14ac:dyDescent="0.25">
      <c r="A32" s="154"/>
      <c r="B32" s="155"/>
      <c r="C32" s="156"/>
    </row>
    <row r="33" spans="1:3" ht="13.15" customHeight="1" x14ac:dyDescent="0.25">
      <c r="A33" s="154"/>
      <c r="B33" s="155"/>
      <c r="C33" s="156"/>
    </row>
    <row r="34" spans="1:3" ht="13.15" customHeight="1" x14ac:dyDescent="0.25">
      <c r="A34" s="154"/>
      <c r="B34" s="155"/>
      <c r="C34" s="156"/>
    </row>
    <row r="35" spans="1:3" ht="13.15" customHeight="1" x14ac:dyDescent="0.25">
      <c r="A35" s="154"/>
      <c r="B35" s="155"/>
      <c r="C35" s="156"/>
    </row>
    <row r="36" spans="1:3" ht="13.15" customHeight="1" x14ac:dyDescent="0.25">
      <c r="A36" s="154"/>
      <c r="B36" s="155"/>
      <c r="C36" s="156"/>
    </row>
    <row r="37" spans="1:3" ht="13.15" customHeight="1" x14ac:dyDescent="0.25">
      <c r="A37" s="154"/>
      <c r="B37" s="155"/>
      <c r="C37" s="156"/>
    </row>
    <row r="38" spans="1:3" ht="13.15" customHeight="1" x14ac:dyDescent="0.25">
      <c r="A38" s="154"/>
      <c r="B38" s="155"/>
      <c r="C38" s="156"/>
    </row>
    <row r="39" spans="1:3" ht="13.15" customHeight="1" x14ac:dyDescent="0.25">
      <c r="A39" s="154"/>
      <c r="B39" s="155"/>
      <c r="C39" s="156"/>
    </row>
    <row r="40" spans="1:3" ht="13.15" customHeight="1" x14ac:dyDescent="0.25">
      <c r="A40" s="154"/>
      <c r="B40" s="155"/>
      <c r="C40" s="156"/>
    </row>
    <row r="41" spans="1:3" ht="13.15" customHeight="1" x14ac:dyDescent="0.25">
      <c r="A41" s="154"/>
      <c r="B41" s="155"/>
      <c r="C41" s="156"/>
    </row>
    <row r="42" spans="1:3" ht="13.15" customHeight="1" x14ac:dyDescent="0.25">
      <c r="A42" s="154"/>
      <c r="B42" s="155"/>
      <c r="C42" s="156"/>
    </row>
    <row r="43" spans="1:3" ht="13.15" customHeight="1" x14ac:dyDescent="0.25">
      <c r="A43" s="154"/>
      <c r="B43" s="155"/>
      <c r="C43" s="156"/>
    </row>
    <row r="44" spans="1:3" ht="13.15" customHeight="1" x14ac:dyDescent="0.25">
      <c r="A44" s="154"/>
      <c r="B44" s="155"/>
      <c r="C44" s="156"/>
    </row>
    <row r="45" spans="1:3" ht="13.15" customHeight="1" x14ac:dyDescent="0.25">
      <c r="A45" s="154"/>
      <c r="B45" s="155"/>
      <c r="C45" s="156"/>
    </row>
    <row r="46" spans="1:3" ht="13.15" customHeight="1" x14ac:dyDescent="0.25">
      <c r="A46" s="154"/>
      <c r="B46" s="155"/>
      <c r="C46" s="156"/>
    </row>
    <row r="47" spans="1:3" ht="13.15" customHeight="1" x14ac:dyDescent="0.25">
      <c r="A47" s="154"/>
      <c r="B47" s="155"/>
      <c r="C47" s="156"/>
    </row>
    <row r="48" spans="1:3" ht="13.15" customHeight="1" x14ac:dyDescent="0.25">
      <c r="A48" s="154"/>
      <c r="B48" s="155"/>
      <c r="C48" s="156"/>
    </row>
    <row r="49" spans="1:3" ht="13.15" customHeight="1" x14ac:dyDescent="0.25">
      <c r="A49" s="154"/>
      <c r="B49" s="155"/>
      <c r="C49" s="156"/>
    </row>
    <row r="50" spans="1:3" ht="13.15" customHeight="1" x14ac:dyDescent="0.25">
      <c r="A50" s="154"/>
      <c r="B50" s="155"/>
      <c r="C50" s="156"/>
    </row>
    <row r="51" spans="1:3" ht="13.15" customHeight="1" x14ac:dyDescent="0.25">
      <c r="A51" s="154"/>
      <c r="B51" s="155"/>
      <c r="C51" s="156"/>
    </row>
    <row r="52" spans="1:3" ht="13.15" customHeight="1" x14ac:dyDescent="0.25">
      <c r="A52" s="154"/>
      <c r="B52" s="155"/>
      <c r="C52" s="156"/>
    </row>
    <row r="53" spans="1:3" ht="13.15" customHeight="1" x14ac:dyDescent="0.25">
      <c r="A53" s="154"/>
      <c r="B53" s="155"/>
      <c r="C53" s="156"/>
    </row>
    <row r="54" spans="1:3" ht="13.15" customHeight="1" x14ac:dyDescent="0.25">
      <c r="A54" s="154"/>
      <c r="B54" s="155"/>
      <c r="C54" s="156"/>
    </row>
    <row r="55" spans="1:3" ht="13.15" customHeight="1" x14ac:dyDescent="0.2"/>
    <row r="56" spans="1:3" ht="13.15" customHeight="1" x14ac:dyDescent="0.2"/>
    <row r="57" spans="1:3" ht="13.15" customHeight="1" x14ac:dyDescent="0.2">
      <c r="A57" s="217" t="s">
        <v>146</v>
      </c>
      <c r="B57" s="209"/>
      <c r="C57" s="210"/>
    </row>
    <row r="58" spans="1:3" x14ac:dyDescent="0.2">
      <c r="A58" s="495"/>
      <c r="B58" s="496"/>
      <c r="C58" s="497"/>
    </row>
    <row r="59" spans="1:3" x14ac:dyDescent="0.2">
      <c r="A59" s="498"/>
      <c r="B59" s="436"/>
      <c r="C59" s="499"/>
    </row>
    <row r="60" spans="1:3" x14ac:dyDescent="0.2">
      <c r="A60" s="498"/>
      <c r="B60" s="436"/>
      <c r="C60" s="499"/>
    </row>
    <row r="61" spans="1:3" x14ac:dyDescent="0.2">
      <c r="A61" s="500"/>
      <c r="B61" s="501"/>
      <c r="C61" s="502"/>
    </row>
  </sheetData>
  <sheetProtection password="EE35" sheet="1" objects="1" scenarios="1" selectLockedCells="1"/>
  <mergeCells count="4">
    <mergeCell ref="G3:I3"/>
    <mergeCell ref="A6:C6"/>
    <mergeCell ref="B10:C10"/>
    <mergeCell ref="A58:C61"/>
  </mergeCells>
  <dataValidations count="7">
    <dataValidation allowBlank="1" showInputMessage="1" showErrorMessage="1" promptTitle="OHJE" prompt="Voit halutessasi antaa lisätietoja hanketoimintojen kustannuksiin liittyen." sqref="A58"/>
    <dataValidation allowBlank="1" showInputMessage="1" showErrorMessage="1" promptTitle="OHJE" prompt="Jos tarkka kustannus ei ole tiedossa, budjetoi kustannus parhaan käytettävissä olevan arvion mukaisesti." sqref="C13"/>
    <dataValidation allowBlank="1" showInputMessage="1" showErrorMessage="1" promptTitle="OHJE" prompt="Kirjaa kustannuksen selite." sqref="B13:B54"/>
    <dataValidation allowBlank="1" showInputMessage="1" showErrorMessage="1" promptTitle="OHJE" prompt="Syötä euromäärä." sqref="C14:C54"/>
    <dataValidation type="list" allowBlank="1" showInputMessage="1" showErrorMessage="1" promptTitle="OHJE" prompt="Valitse alasvetovalikosta kustannusta määrittävä kustannuslaji. _x000a_ HUOM! Yksikkökustannuksia voi budjetoida ainoastaan kansallisessa tavoitteessa 6.1 ." sqref="A13:A54">
      <mc:AlternateContent xmlns:x12ac="http://schemas.microsoft.com/office/spreadsheetml/2011/1/ac" xmlns:mc="http://schemas.openxmlformats.org/markup-compatibility/2006">
        <mc:Choice Requires="x12ac">
          <x12ac:list>Käyttö- ja kiinteä omaisuus, Ostopalvelut,"Aineet, tarvikkeet ja muut kustannukset", Matkakustannukset (15% malli), Yksikkökustannus</x12ac:list>
        </mc:Choice>
        <mc:Fallback>
          <formula1>"Käyttö- ja kiinteä omaisuus, Ostopalvelut,Aineet, tarvikkeet ja muut kustannukset, Matkakustannukset (15% malli), Yksikkökustannus"</formula1>
        </mc:Fallback>
      </mc:AlternateContent>
    </dataValidation>
    <dataValidation allowBlank="1" showInputMessage="1" showErrorMessage="1" promptTitle="OHJE" prompt="Kirjaa tähän hakulomakkeen mukainen toiminto nro 3._x000a_" sqref="B10:C10"/>
    <dataValidation allowBlank="1" showInputMessage="1" showErrorMessage="1" promptTitle="OHJE" prompt="Kirjaa budetin toiminto-välilehdille hakemuslomakkeelle kirjaamasi toiminnot yksi kerrallaan." sqref="C11"/>
  </dataValidations>
  <hyperlinks>
    <hyperlink ref="G3:I3" location="'Aloita tästä'!A1" display="PALAA TÄSTÄ KANSISIVULLE"/>
  </hyperlinks>
  <pageMargins left="0.39370078740157483" right="0.70866141732283472" top="0.39370078740157483" bottom="0.78740157480314965" header="0.31496062992125984" footer="0.31496062992125984"/>
  <pageSetup paperSize="9" fitToWidth="0" fitToHeight="0"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3:I64"/>
  <sheetViews>
    <sheetView showGridLines="0" topLeftCell="A43" workbookViewId="0">
      <selection activeCell="A61" sqref="A61:B64"/>
    </sheetView>
  </sheetViews>
  <sheetFormatPr defaultColWidth="9.140625" defaultRowHeight="12.75" x14ac:dyDescent="0.2"/>
  <cols>
    <col min="1" max="1" width="24" style="151" bestFit="1" customWidth="1"/>
    <col min="2" max="2" width="48.7109375" customWidth="1"/>
    <col min="3" max="3" width="18.85546875" style="151" customWidth="1"/>
    <col min="4" max="16384" width="9.140625" style="151"/>
  </cols>
  <sheetData>
    <row r="3" spans="1:9" x14ac:dyDescent="0.2">
      <c r="G3" s="341" t="s">
        <v>223</v>
      </c>
      <c r="H3" s="342"/>
      <c r="I3" s="343"/>
    </row>
    <row r="4" spans="1:9" customFormat="1" x14ac:dyDescent="0.2"/>
    <row r="5" spans="1:9" customFormat="1" x14ac:dyDescent="0.2">
      <c r="A5" s="217" t="str">
        <f>'Budj perustiedot'!A10</f>
        <v>Hankkeen nimi</v>
      </c>
      <c r="B5" s="209" t="str">
        <f>IF('Budj perustiedot'!B10&lt;&gt;0,'Budj perustiedot'!B10,"")</f>
        <v/>
      </c>
      <c r="C5" s="210"/>
    </row>
    <row r="6" spans="1:9" customFormat="1" ht="60.75" customHeight="1" x14ac:dyDescent="0.2">
      <c r="A6" s="492">
        <f>N_HankkeenNimi</f>
        <v>0</v>
      </c>
      <c r="B6" s="493"/>
      <c r="C6" s="494"/>
    </row>
    <row r="7" spans="1:9" x14ac:dyDescent="0.2">
      <c r="A7" s="152"/>
      <c r="B7" s="140"/>
      <c r="C7" s="152"/>
    </row>
    <row r="8" spans="1:9" ht="15" x14ac:dyDescent="0.25">
      <c r="A8" s="218" t="s">
        <v>177</v>
      </c>
      <c r="B8" s="219" t="s">
        <v>173</v>
      </c>
      <c r="C8" s="220">
        <f>SUM(C11:C57)</f>
        <v>0</v>
      </c>
    </row>
    <row r="9" spans="1:9" customFormat="1" x14ac:dyDescent="0.2">
      <c r="A9" s="140"/>
      <c r="B9" s="140"/>
      <c r="C9" s="140"/>
    </row>
    <row r="10" spans="1:9" customFormat="1" ht="15" x14ac:dyDescent="0.25">
      <c r="A10" s="222" t="s">
        <v>175</v>
      </c>
      <c r="B10" s="222" t="s">
        <v>176</v>
      </c>
      <c r="C10" s="222" t="s">
        <v>160</v>
      </c>
    </row>
    <row r="11" spans="1:9" customFormat="1" ht="15" x14ac:dyDescent="0.25">
      <c r="A11" s="154"/>
      <c r="B11" s="155"/>
      <c r="C11" s="156">
        <v>0</v>
      </c>
    </row>
    <row r="12" spans="1:9" customFormat="1" ht="15" x14ac:dyDescent="0.25">
      <c r="A12" s="154"/>
      <c r="B12" s="155"/>
      <c r="C12" s="156"/>
    </row>
    <row r="13" spans="1:9" customFormat="1" ht="15" x14ac:dyDescent="0.25">
      <c r="A13" s="154"/>
      <c r="B13" s="155"/>
      <c r="C13" s="156"/>
    </row>
    <row r="14" spans="1:9" ht="13.15" customHeight="1" x14ac:dyDescent="0.25">
      <c r="A14" s="154"/>
      <c r="B14" s="155"/>
      <c r="C14" s="156"/>
    </row>
    <row r="15" spans="1:9" ht="13.15" customHeight="1" x14ac:dyDescent="0.25">
      <c r="A15" s="154"/>
      <c r="B15" s="155"/>
      <c r="C15" s="156"/>
      <c r="F15" s="168"/>
    </row>
    <row r="16" spans="1:9" ht="13.15" customHeight="1" x14ac:dyDescent="0.25">
      <c r="A16" s="154"/>
      <c r="B16" s="155"/>
      <c r="C16" s="156"/>
    </row>
    <row r="17" spans="1:3" ht="13.15" customHeight="1" x14ac:dyDescent="0.25">
      <c r="A17" s="154"/>
      <c r="B17" s="155"/>
      <c r="C17" s="156"/>
    </row>
    <row r="18" spans="1:3" ht="13.15" customHeight="1" x14ac:dyDescent="0.25">
      <c r="A18" s="154"/>
      <c r="B18" s="155"/>
      <c r="C18" s="156"/>
    </row>
    <row r="19" spans="1:3" ht="13.15" customHeight="1" x14ac:dyDescent="0.25">
      <c r="A19" s="154"/>
      <c r="B19" s="155"/>
      <c r="C19" s="156"/>
    </row>
    <row r="20" spans="1:3" ht="13.15" customHeight="1" x14ac:dyDescent="0.25">
      <c r="A20" s="154"/>
      <c r="B20" s="155"/>
      <c r="C20" s="156"/>
    </row>
    <row r="21" spans="1:3" ht="13.15" customHeight="1" x14ac:dyDescent="0.25">
      <c r="A21" s="154"/>
      <c r="B21" s="155"/>
      <c r="C21" s="156"/>
    </row>
    <row r="22" spans="1:3" ht="13.15" customHeight="1" x14ac:dyDescent="0.25">
      <c r="A22" s="154"/>
      <c r="B22" s="155"/>
      <c r="C22" s="156"/>
    </row>
    <row r="23" spans="1:3" ht="13.15" customHeight="1" x14ac:dyDescent="0.25">
      <c r="A23" s="154"/>
      <c r="B23" s="155"/>
      <c r="C23" s="156"/>
    </row>
    <row r="24" spans="1:3" ht="13.15" customHeight="1" x14ac:dyDescent="0.25">
      <c r="A24" s="154"/>
      <c r="B24" s="155"/>
      <c r="C24" s="156"/>
    </row>
    <row r="25" spans="1:3" ht="13.15" customHeight="1" x14ac:dyDescent="0.25">
      <c r="A25" s="154"/>
      <c r="B25" s="155"/>
      <c r="C25" s="156"/>
    </row>
    <row r="26" spans="1:3" ht="13.15" customHeight="1" x14ac:dyDescent="0.25">
      <c r="A26" s="154"/>
      <c r="B26" s="155"/>
      <c r="C26" s="156"/>
    </row>
    <row r="27" spans="1:3" ht="13.15" customHeight="1" x14ac:dyDescent="0.25">
      <c r="A27" s="154"/>
      <c r="B27" s="155"/>
      <c r="C27" s="156"/>
    </row>
    <row r="28" spans="1:3" ht="13.15" customHeight="1" x14ac:dyDescent="0.25">
      <c r="A28" s="154"/>
      <c r="B28" s="155"/>
      <c r="C28" s="156"/>
    </row>
    <row r="29" spans="1:3" ht="13.15" customHeight="1" x14ac:dyDescent="0.25">
      <c r="A29" s="154"/>
      <c r="B29" s="155"/>
      <c r="C29" s="156"/>
    </row>
    <row r="30" spans="1:3" ht="13.15" customHeight="1" x14ac:dyDescent="0.25">
      <c r="A30" s="154"/>
      <c r="B30" s="155"/>
      <c r="C30" s="156"/>
    </row>
    <row r="31" spans="1:3" ht="13.15" customHeight="1" x14ac:dyDescent="0.25">
      <c r="A31" s="154"/>
      <c r="B31" s="155"/>
      <c r="C31" s="156"/>
    </row>
    <row r="32" spans="1:3" ht="13.15" customHeight="1" x14ac:dyDescent="0.25">
      <c r="A32" s="154"/>
      <c r="B32" s="155"/>
      <c r="C32" s="156"/>
    </row>
    <row r="33" spans="1:3" ht="13.15" customHeight="1" x14ac:dyDescent="0.25">
      <c r="A33" s="154"/>
      <c r="B33" s="155"/>
      <c r="C33" s="156"/>
    </row>
    <row r="34" spans="1:3" ht="13.15" customHeight="1" x14ac:dyDescent="0.25">
      <c r="A34" s="154"/>
      <c r="B34" s="155"/>
      <c r="C34" s="156"/>
    </row>
    <row r="35" spans="1:3" ht="13.15" customHeight="1" x14ac:dyDescent="0.25">
      <c r="A35" s="154"/>
      <c r="B35" s="155"/>
      <c r="C35" s="156"/>
    </row>
    <row r="36" spans="1:3" ht="13.15" customHeight="1" x14ac:dyDescent="0.25">
      <c r="A36" s="154"/>
      <c r="B36" s="155"/>
      <c r="C36" s="156"/>
    </row>
    <row r="37" spans="1:3" ht="13.15" customHeight="1" x14ac:dyDescent="0.25">
      <c r="A37" s="154"/>
      <c r="B37" s="155"/>
      <c r="C37" s="156"/>
    </row>
    <row r="38" spans="1:3" ht="13.15" customHeight="1" x14ac:dyDescent="0.25">
      <c r="A38" s="154"/>
      <c r="B38" s="155"/>
      <c r="C38" s="156"/>
    </row>
    <row r="39" spans="1:3" ht="13.15" customHeight="1" x14ac:dyDescent="0.25">
      <c r="A39" s="154"/>
      <c r="B39" s="155"/>
      <c r="C39" s="156"/>
    </row>
    <row r="40" spans="1:3" ht="13.15" customHeight="1" x14ac:dyDescent="0.25">
      <c r="A40" s="154"/>
      <c r="B40" s="155"/>
      <c r="C40" s="156"/>
    </row>
    <row r="41" spans="1:3" ht="13.15" customHeight="1" x14ac:dyDescent="0.25">
      <c r="A41" s="154"/>
      <c r="B41" s="155"/>
      <c r="C41" s="156"/>
    </row>
    <row r="42" spans="1:3" ht="13.15" customHeight="1" x14ac:dyDescent="0.25">
      <c r="A42" s="154"/>
      <c r="B42" s="155"/>
      <c r="C42" s="156"/>
    </row>
    <row r="43" spans="1:3" ht="13.15" customHeight="1" x14ac:dyDescent="0.25">
      <c r="A43" s="154"/>
      <c r="B43" s="155"/>
      <c r="C43" s="156"/>
    </row>
    <row r="44" spans="1:3" ht="13.15" customHeight="1" x14ac:dyDescent="0.25">
      <c r="A44" s="154"/>
      <c r="B44" s="155"/>
      <c r="C44" s="156"/>
    </row>
    <row r="45" spans="1:3" ht="13.15" customHeight="1" x14ac:dyDescent="0.25">
      <c r="A45" s="154"/>
      <c r="B45" s="155"/>
      <c r="C45" s="156"/>
    </row>
    <row r="46" spans="1:3" ht="13.15" customHeight="1" x14ac:dyDescent="0.25">
      <c r="A46" s="154"/>
      <c r="B46" s="155"/>
      <c r="C46" s="156"/>
    </row>
    <row r="47" spans="1:3" ht="13.15" customHeight="1" x14ac:dyDescent="0.25">
      <c r="A47" s="154"/>
      <c r="B47" s="155"/>
      <c r="C47" s="156"/>
    </row>
    <row r="48" spans="1:3" ht="13.15" customHeight="1" x14ac:dyDescent="0.25">
      <c r="A48" s="154"/>
      <c r="B48" s="155"/>
      <c r="C48" s="156"/>
    </row>
    <row r="49" spans="1:3" ht="13.15" customHeight="1" x14ac:dyDescent="0.25">
      <c r="A49" s="154"/>
      <c r="B49" s="155"/>
      <c r="C49" s="156"/>
    </row>
    <row r="50" spans="1:3" ht="13.15" customHeight="1" x14ac:dyDescent="0.25">
      <c r="A50" s="154"/>
      <c r="B50" s="155"/>
      <c r="C50" s="156"/>
    </row>
    <row r="51" spans="1:3" ht="13.15" customHeight="1" x14ac:dyDescent="0.25">
      <c r="A51" s="154"/>
      <c r="B51" s="155"/>
      <c r="C51" s="156"/>
    </row>
    <row r="52" spans="1:3" ht="13.15" customHeight="1" x14ac:dyDescent="0.25">
      <c r="A52" s="154"/>
      <c r="B52" s="155"/>
      <c r="C52" s="156"/>
    </row>
    <row r="53" spans="1:3" ht="13.15" customHeight="1" x14ac:dyDescent="0.25">
      <c r="A53" s="154"/>
      <c r="B53" s="155"/>
      <c r="C53" s="156"/>
    </row>
    <row r="54" spans="1:3" ht="13.15" customHeight="1" x14ac:dyDescent="0.25">
      <c r="A54" s="154"/>
      <c r="B54" s="155"/>
      <c r="C54" s="156"/>
    </row>
    <row r="55" spans="1:3" ht="13.15" customHeight="1" x14ac:dyDescent="0.25">
      <c r="A55" s="154"/>
      <c r="B55" s="155"/>
      <c r="C55" s="156"/>
    </row>
    <row r="56" spans="1:3" ht="13.15" customHeight="1" x14ac:dyDescent="0.25">
      <c r="A56" s="154"/>
      <c r="B56" s="155"/>
      <c r="C56" s="156"/>
    </row>
    <row r="57" spans="1:3" ht="13.15" customHeight="1" x14ac:dyDescent="0.25">
      <c r="A57" s="154"/>
      <c r="B57" s="155"/>
      <c r="C57" s="156"/>
    </row>
    <row r="58" spans="1:3" ht="13.15" customHeight="1" x14ac:dyDescent="0.2"/>
    <row r="59" spans="1:3" ht="13.15" customHeight="1" x14ac:dyDescent="0.2"/>
    <row r="60" spans="1:3" ht="13.15" customHeight="1" x14ac:dyDescent="0.2">
      <c r="A60" s="504" t="s">
        <v>146</v>
      </c>
      <c r="B60" s="504"/>
    </row>
    <row r="61" spans="1:3" x14ac:dyDescent="0.2">
      <c r="A61" s="503"/>
      <c r="B61" s="499"/>
    </row>
    <row r="62" spans="1:3" x14ac:dyDescent="0.2">
      <c r="A62" s="498"/>
      <c r="B62" s="499"/>
    </row>
    <row r="63" spans="1:3" x14ac:dyDescent="0.2">
      <c r="A63" s="498"/>
      <c r="B63" s="499"/>
    </row>
    <row r="64" spans="1:3" x14ac:dyDescent="0.2">
      <c r="A64" s="500"/>
      <c r="B64" s="502"/>
    </row>
  </sheetData>
  <sheetProtection password="EE35" sheet="1" objects="1" scenarios="1" selectLockedCells="1"/>
  <mergeCells count="4">
    <mergeCell ref="A61:B64"/>
    <mergeCell ref="A6:C6"/>
    <mergeCell ref="G3:I3"/>
    <mergeCell ref="A60:B60"/>
  </mergeCells>
  <dataValidations xWindow="383" yWindow="372" count="6">
    <dataValidation allowBlank="1" showInputMessage="1" showErrorMessage="1" promptTitle="OHJE" prompt="Voit halutessasi antaa lisätietoja hanketoimintojen kustannuksiin liittyen._x000a_" sqref="A60"/>
    <dataValidation allowBlank="1" showInputMessage="1" showErrorMessage="1" promptTitle="OHJE" prompt="Jos tarkka kustannus ei ole tiedossa, budjetoi kustannus parhaan käytettävissä olevan arvion mukaisesti." sqref="C11"/>
    <dataValidation allowBlank="1" showInputMessage="1" showErrorMessage="1" promptTitle="OHJE" prompt="Syötä euromäärä." sqref="C12:C57"/>
    <dataValidation type="list" allowBlank="1" showInputMessage="1" showErrorMessage="1" promptTitle="OHJE" prompt="Valitse alasvetovalikosta kustannusta määrittävä kustannuslaji. _x000a_" sqref="A11:A57">
      <mc:AlternateContent xmlns:x12ac="http://schemas.microsoft.com/office/spreadsheetml/2011/1/ac" xmlns:mc="http://schemas.openxmlformats.org/markup-compatibility/2006">
        <mc:Choice Requires="x12ac">
          <x12ac:list>Käyttö- ja kiinteä omaisuus, Ostopalvelut,"Aineet, tarvikkeet ja muut kustannukset", Matkakustannukset (15% malli),</x12ac:list>
        </mc:Choice>
        <mc:Fallback>
          <formula1>"Käyttö- ja kiinteä omaisuus, Ostopalvelut,Aineet, tarvikkeet ja muut kustannukset, Matkakustannukset (15% malli),"</formula1>
        </mc:Fallback>
      </mc:AlternateContent>
    </dataValidation>
    <dataValidation allowBlank="1" showInputMessage="1" showErrorMessage="1" promptTitle="OHJE" prompt="Lisää tähän sellaisia hankkeen välittömiä kustannuksia, joita ei voi suoraan yhdistää hankesuunnitelmassa määriteltyihin toimintoihin. Muiden hankekustannusten tulee olla hankkeen toteuttamisen kannalta tarpeellisia." sqref="A8"/>
    <dataValidation allowBlank="1" showInputMessage="1" showErrorMessage="1" promptTitle="OHJE" prompt="Kirjaa tähän sellaisen kulun selite, joka ei liity yksittäiseen hanketoimintoon." sqref="B11:B57"/>
  </dataValidations>
  <hyperlinks>
    <hyperlink ref="G3:I3" location="'Aloita tästä'!A1" display="PALAA TÄSTÄ KANSISIVULLE"/>
  </hyperlinks>
  <pageMargins left="0.39370078740157483" right="0.70866141732283472" top="0.39370078740157483" bottom="0.78740157480314965" header="0.31496062992125984" footer="0.31496062992125984"/>
  <pageSetup paperSize="9" fitToWidth="0" fitToHeight="0"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3:I38"/>
  <sheetViews>
    <sheetView showGridLines="0" zoomScaleNormal="100" workbookViewId="0">
      <selection activeCell="D19" sqref="D19"/>
    </sheetView>
  </sheetViews>
  <sheetFormatPr defaultRowHeight="12.75" x14ac:dyDescent="0.2"/>
  <cols>
    <col min="1" max="2" width="17.140625" customWidth="1"/>
    <col min="3" max="3" width="48.7109375" customWidth="1"/>
    <col min="4" max="4" width="18.85546875" customWidth="1"/>
  </cols>
  <sheetData>
    <row r="3" spans="1:9" x14ac:dyDescent="0.2">
      <c r="G3" s="341" t="s">
        <v>223</v>
      </c>
      <c r="H3" s="342"/>
      <c r="I3" s="343"/>
    </row>
    <row r="4" spans="1:9" x14ac:dyDescent="0.2">
      <c r="A4" s="140"/>
      <c r="B4" s="140"/>
      <c r="C4" s="140"/>
      <c r="D4" s="140"/>
    </row>
    <row r="5" spans="1:9" x14ac:dyDescent="0.2">
      <c r="A5" s="211" t="s">
        <v>144</v>
      </c>
      <c r="B5" s="209"/>
      <c r="C5" s="209" t="str">
        <f>IF('Budj perustiedot'!B10&lt;&gt;0,'Budj perustiedot'!B10,"")</f>
        <v/>
      </c>
      <c r="D5" s="210"/>
    </row>
    <row r="6" spans="1:9" ht="60.75" customHeight="1" x14ac:dyDescent="0.2">
      <c r="A6" s="492">
        <f>N_HankkeenNimi</f>
        <v>0</v>
      </c>
      <c r="B6" s="493"/>
      <c r="C6" s="493"/>
      <c r="D6" s="494"/>
    </row>
    <row r="7" spans="1:9" x14ac:dyDescent="0.2">
      <c r="A7" s="152"/>
      <c r="B7" s="152"/>
      <c r="C7" s="140"/>
      <c r="D7" s="152"/>
    </row>
    <row r="8" spans="1:9" ht="15" x14ac:dyDescent="0.25">
      <c r="A8" s="218" t="s">
        <v>178</v>
      </c>
      <c r="B8" s="223"/>
      <c r="C8" s="219"/>
      <c r="D8" s="220"/>
    </row>
    <row r="9" spans="1:9" x14ac:dyDescent="0.2">
      <c r="A9" s="140"/>
      <c r="B9" s="140"/>
      <c r="C9" s="140"/>
      <c r="D9" s="140"/>
    </row>
    <row r="10" spans="1:9" x14ac:dyDescent="0.2">
      <c r="A10" s="217" t="s">
        <v>179</v>
      </c>
      <c r="B10" s="209"/>
      <c r="C10" s="210"/>
      <c r="D10" s="224">
        <f>Yhteenveto!C18</f>
        <v>0</v>
      </c>
    </row>
    <row r="11" spans="1:9" x14ac:dyDescent="0.2">
      <c r="A11" s="1"/>
      <c r="B11" s="1"/>
      <c r="C11" s="157" t="s">
        <v>180</v>
      </c>
      <c r="D11" s="158">
        <v>0</v>
      </c>
    </row>
    <row r="12" spans="1:9" x14ac:dyDescent="0.2">
      <c r="A12" s="1"/>
      <c r="B12" s="1"/>
      <c r="C12" s="157" t="s">
        <v>181</v>
      </c>
      <c r="D12" s="158">
        <v>0</v>
      </c>
    </row>
    <row r="14" spans="1:9" x14ac:dyDescent="0.2">
      <c r="A14" s="217" t="s">
        <v>182</v>
      </c>
      <c r="B14" s="217"/>
      <c r="C14" s="225"/>
      <c r="D14" s="224">
        <f>Yhteenveto!C9-D10</f>
        <v>0</v>
      </c>
    </row>
    <row r="15" spans="1:9" x14ac:dyDescent="0.2">
      <c r="A15" s="140"/>
      <c r="B15" s="140"/>
      <c r="C15" s="140"/>
      <c r="D15" s="140"/>
    </row>
    <row r="16" spans="1:9" x14ac:dyDescent="0.2">
      <c r="A16" s="211" t="s">
        <v>183</v>
      </c>
      <c r="B16" s="212"/>
      <c r="C16" s="209"/>
      <c r="D16" s="210"/>
    </row>
    <row r="17" spans="1:4" x14ac:dyDescent="0.2">
      <c r="A17" s="226" t="s">
        <v>184</v>
      </c>
      <c r="B17" s="226" t="s">
        <v>185</v>
      </c>
      <c r="C17" s="226" t="s">
        <v>186</v>
      </c>
      <c r="D17" s="226" t="s">
        <v>160</v>
      </c>
    </row>
    <row r="18" spans="1:4" x14ac:dyDescent="0.2">
      <c r="A18" s="159" t="s">
        <v>187</v>
      </c>
      <c r="B18" s="147"/>
      <c r="C18" s="159"/>
      <c r="D18" s="148">
        <v>0</v>
      </c>
    </row>
    <row r="19" spans="1:4" x14ac:dyDescent="0.2">
      <c r="A19" s="147" t="s">
        <v>188</v>
      </c>
      <c r="B19" s="147"/>
      <c r="C19" s="147"/>
      <c r="D19" s="148"/>
    </row>
    <row r="20" spans="1:4" x14ac:dyDescent="0.2">
      <c r="A20" s="147"/>
      <c r="B20" s="147"/>
      <c r="C20" s="147"/>
      <c r="D20" s="148"/>
    </row>
    <row r="21" spans="1:4" x14ac:dyDescent="0.2">
      <c r="A21" s="147"/>
      <c r="B21" s="147"/>
      <c r="C21" s="147"/>
      <c r="D21" s="148"/>
    </row>
    <row r="22" spans="1:4" x14ac:dyDescent="0.2">
      <c r="A22" s="147"/>
      <c r="B22" s="147"/>
      <c r="C22" s="147"/>
      <c r="D22" s="148"/>
    </row>
    <row r="23" spans="1:4" x14ac:dyDescent="0.2">
      <c r="A23" s="147"/>
      <c r="B23" s="147"/>
      <c r="C23" s="147"/>
      <c r="D23" s="148"/>
    </row>
    <row r="24" spans="1:4" x14ac:dyDescent="0.2">
      <c r="A24" s="147"/>
      <c r="B24" s="147"/>
      <c r="C24" s="147"/>
      <c r="D24" s="148"/>
    </row>
    <row r="25" spans="1:4" x14ac:dyDescent="0.2">
      <c r="A25" s="147"/>
      <c r="B25" s="147"/>
      <c r="C25" s="147"/>
      <c r="D25" s="148"/>
    </row>
    <row r="26" spans="1:4" x14ac:dyDescent="0.2">
      <c r="A26" s="147"/>
      <c r="B26" s="147"/>
      <c r="C26" s="147"/>
      <c r="D26" s="148"/>
    </row>
    <row r="27" spans="1:4" x14ac:dyDescent="0.2">
      <c r="A27" s="147"/>
      <c r="B27" s="147"/>
      <c r="C27" s="147"/>
      <c r="D27" s="148"/>
    </row>
    <row r="29" spans="1:4" x14ac:dyDescent="0.2">
      <c r="C29" s="227" t="s">
        <v>189</v>
      </c>
      <c r="D29" s="224">
        <f>SUM(D18:D27)-D14</f>
        <v>0</v>
      </c>
    </row>
    <row r="32" spans="1:4" ht="15" x14ac:dyDescent="0.25">
      <c r="A32" s="505" t="s">
        <v>190</v>
      </c>
      <c r="B32" s="506"/>
      <c r="C32" s="507"/>
      <c r="D32" s="228">
        <f>D10+D14</f>
        <v>0</v>
      </c>
    </row>
    <row r="34" spans="1:3" x14ac:dyDescent="0.2">
      <c r="A34" s="504" t="s">
        <v>146</v>
      </c>
      <c r="B34" s="504"/>
      <c r="C34" s="504"/>
    </row>
    <row r="35" spans="1:3" x14ac:dyDescent="0.2">
      <c r="A35" s="498"/>
      <c r="B35" s="436"/>
      <c r="C35" s="499"/>
    </row>
    <row r="36" spans="1:3" x14ac:dyDescent="0.2">
      <c r="A36" s="498"/>
      <c r="B36" s="436"/>
      <c r="C36" s="499"/>
    </row>
    <row r="37" spans="1:3" x14ac:dyDescent="0.2">
      <c r="A37" s="498"/>
      <c r="B37" s="436"/>
      <c r="C37" s="499"/>
    </row>
    <row r="38" spans="1:3" x14ac:dyDescent="0.2">
      <c r="A38" s="500"/>
      <c r="B38" s="501"/>
      <c r="C38" s="502"/>
    </row>
  </sheetData>
  <sheetProtection algorithmName="SHA-512" hashValue="6qAoY2+IJ6JMDdWC+fPXRFGLd90WzbCnoF3oGaxp6NTduOzW1WILn2n/28VIS6MOojOCjpaePHCz7BNDU0TuXg==" saltValue="hVyJ/J+Y26VFjDgZant1Fg==" spinCount="100000" sheet="1" objects="1" scenarios="1" selectLockedCells="1"/>
  <mergeCells count="5">
    <mergeCell ref="A32:C32"/>
    <mergeCell ref="A35:C38"/>
    <mergeCell ref="A6:D6"/>
    <mergeCell ref="G3:I3"/>
    <mergeCell ref="A34:C34"/>
  </mergeCells>
  <dataValidations count="6">
    <dataValidation allowBlank="1" showInputMessage="1" showErrorMessage="1" promptTitle="OHJE" prompt="Voit halutessasi antaa lisätietoja hankkeen rahoitukseen liittyen._x000a_" sqref="A34"/>
    <dataValidation allowBlank="1" showInputMessage="1" showErrorMessage="1" promptTitle="OHJE" prompt="Määritä euromäärä._x000a_" sqref="D18:D27"/>
    <dataValidation type="list" allowBlank="1" showInputMessage="1" showErrorMessage="1" promptTitle="OHJE" prompt="Ilmoita tässä, tuleeko rahoitus yksityiseltä vai julkiselta taholta._x000a_" sqref="A18:A27">
      <formula1>"Julkinen, Yksityinen"</formula1>
    </dataValidation>
    <dataValidation allowBlank="1" showInputMessage="1" showErrorMessage="1" promptTitle="OHJE" prompt="Merkitse tiedot rahoittavasta tahosta." sqref="C18"/>
    <dataValidation type="list" allowBlank="1" showInputMessage="1" showErrorMessage="1" promptTitle="OHJE" prompt="Valitse alasvetovalikosta, onko kyseessä hanketoteuttajan oma rahoitus hankkeelle vai hankekumppanin tai muun julkisen tai yksityisen rahoituksen tahon rahoitus. Jos kyseessä on hankkeen tuotto, valitse &quot;tuotto&quot;." sqref="B18:B27">
      <formula1>"Hanketoteuttaja, Hankekumppani, Muu, Tuotto"</formula1>
    </dataValidation>
    <dataValidation allowBlank="1" showInputMessage="1" showErrorMessage="1" promptTitle="OHJE" prompt="Kirjaa tähän, onko kyse hanketoteuttajan omasta rahoituksesta hankkeelle, hankekumppanin rahoituksesta hankkeelle vai kolmannen osapuolen rahoituksesta hankkeelle." sqref="C19:C27"/>
  </dataValidations>
  <hyperlinks>
    <hyperlink ref="G3:I3" location="'Aloita tästä'!A1" display="PALAA TÄSTÄ KANSISIVULLE"/>
  </hyperlinks>
  <pageMargins left="0.39370078740157483" right="0.70866141732283472" top="0.39370078740157483" bottom="0.78740157480314965" header="0.31496062992125984" footer="0.31496062992125984"/>
  <pageSetup paperSize="9" scale="84"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3:I39"/>
  <sheetViews>
    <sheetView showGridLines="0" zoomScaleNormal="100" workbookViewId="0">
      <selection activeCell="B29" sqref="B29"/>
    </sheetView>
  </sheetViews>
  <sheetFormatPr defaultRowHeight="12.75" x14ac:dyDescent="0.2"/>
  <cols>
    <col min="1" max="1" width="32.7109375" bestFit="1" customWidth="1"/>
    <col min="2" max="2" width="42.85546875" customWidth="1"/>
    <col min="3" max="3" width="18.85546875" customWidth="1"/>
  </cols>
  <sheetData>
    <row r="3" spans="1:9" x14ac:dyDescent="0.2">
      <c r="G3" s="341" t="s">
        <v>223</v>
      </c>
      <c r="H3" s="342"/>
      <c r="I3" s="343"/>
    </row>
    <row r="5" spans="1:9" x14ac:dyDescent="0.2">
      <c r="A5" s="229" t="s">
        <v>144</v>
      </c>
      <c r="B5" s="230" t="str">
        <f>IF('Budj perustiedot'!B10&lt;&gt;0,'Budj perustiedot'!B10,"")</f>
        <v/>
      </c>
      <c r="C5" s="231"/>
    </row>
    <row r="6" spans="1:9" s="1" customFormat="1" ht="60.75" customHeight="1" x14ac:dyDescent="0.2">
      <c r="A6" s="470">
        <f>N_HankkeenNimi</f>
        <v>0</v>
      </c>
      <c r="B6" s="470"/>
      <c r="C6" s="470"/>
      <c r="D6" s="195"/>
    </row>
    <row r="7" spans="1:9" ht="15" x14ac:dyDescent="0.25">
      <c r="A7" s="232" t="s">
        <v>191</v>
      </c>
      <c r="B7" s="233"/>
      <c r="C7" s="234"/>
    </row>
    <row r="8" spans="1:9" x14ac:dyDescent="0.2">
      <c r="A8" s="140"/>
      <c r="B8" s="140"/>
      <c r="C8" s="140"/>
    </row>
    <row r="9" spans="1:9" x14ac:dyDescent="0.2">
      <c r="A9" s="235" t="s">
        <v>192</v>
      </c>
      <c r="B9" s="236" t="s">
        <v>173</v>
      </c>
      <c r="C9" s="224">
        <f>SUM(C10+C14)</f>
        <v>0</v>
      </c>
    </row>
    <row r="10" spans="1:9" x14ac:dyDescent="0.2">
      <c r="A10" s="237"/>
      <c r="B10" s="216" t="s">
        <v>193</v>
      </c>
      <c r="C10" s="224">
        <f>SUM(C11:C13)</f>
        <v>0</v>
      </c>
    </row>
    <row r="11" spans="1:9" x14ac:dyDescent="0.2">
      <c r="A11" s="237"/>
      <c r="B11" s="226" t="s">
        <v>194</v>
      </c>
      <c r="C11" s="224">
        <f>Henkilöstökulut!H8</f>
        <v>0</v>
      </c>
    </row>
    <row r="12" spans="1:9" x14ac:dyDescent="0.2">
      <c r="A12" s="237"/>
      <c r="B12" s="226" t="s">
        <v>195</v>
      </c>
      <c r="C12" s="224">
        <f>SUM('Tavoite 1 Toiminto 1:Tavoite 4 Toiminto 3'!C8)</f>
        <v>0</v>
      </c>
    </row>
    <row r="13" spans="1:9" x14ac:dyDescent="0.2">
      <c r="A13" s="237"/>
      <c r="B13" s="226" t="s">
        <v>196</v>
      </c>
      <c r="C13" s="224">
        <f>'Muut kustannukset'!C8</f>
        <v>0</v>
      </c>
    </row>
    <row r="14" spans="1:9" x14ac:dyDescent="0.2">
      <c r="A14" s="238"/>
      <c r="B14" s="216" t="s">
        <v>197</v>
      </c>
      <c r="C14" s="224">
        <f>C11*('Budj perustiedot'!C17)</f>
        <v>0</v>
      </c>
    </row>
    <row r="15" spans="1:9" x14ac:dyDescent="0.2">
      <c r="A15" s="160"/>
      <c r="B15" s="143"/>
      <c r="C15" s="161"/>
    </row>
    <row r="16" spans="1:9" x14ac:dyDescent="0.2">
      <c r="A16" s="235" t="s">
        <v>178</v>
      </c>
      <c r="B16" s="236" t="s">
        <v>173</v>
      </c>
      <c r="C16" s="224">
        <f>SUM(C18:C19)</f>
        <v>0</v>
      </c>
    </row>
    <row r="17" spans="1:4" x14ac:dyDescent="0.2">
      <c r="A17" s="237"/>
      <c r="B17" s="225" t="s">
        <v>152</v>
      </c>
      <c r="C17" s="245">
        <f>N_EUrahoitusosuus</f>
        <v>0.75</v>
      </c>
    </row>
    <row r="18" spans="1:4" x14ac:dyDescent="0.2">
      <c r="A18" s="237"/>
      <c r="B18" s="226" t="s">
        <v>179</v>
      </c>
      <c r="C18" s="224">
        <f>C9*C17</f>
        <v>0</v>
      </c>
    </row>
    <row r="19" spans="1:4" x14ac:dyDescent="0.2">
      <c r="A19" s="238"/>
      <c r="B19" s="226" t="s">
        <v>198</v>
      </c>
      <c r="C19" s="224">
        <f>SUM(Rahoitus!D18:D27)</f>
        <v>0</v>
      </c>
    </row>
    <row r="20" spans="1:4" x14ac:dyDescent="0.2">
      <c r="A20" s="140"/>
      <c r="B20" s="140"/>
      <c r="C20" s="140"/>
    </row>
    <row r="21" spans="1:4" x14ac:dyDescent="0.2">
      <c r="A21" s="140"/>
      <c r="B21" s="227" t="s">
        <v>189</v>
      </c>
      <c r="C21" s="224">
        <f>C9-C16</f>
        <v>0</v>
      </c>
      <c r="D21" s="162"/>
    </row>
    <row r="26" spans="1:4" x14ac:dyDescent="0.2">
      <c r="A26" s="45" t="s">
        <v>199</v>
      </c>
      <c r="B26" s="45"/>
    </row>
    <row r="27" spans="1:4" x14ac:dyDescent="0.2">
      <c r="A27" s="45"/>
      <c r="B27" s="45"/>
    </row>
    <row r="28" spans="1:4" x14ac:dyDescent="0.2">
      <c r="A28" s="226" t="s">
        <v>200</v>
      </c>
      <c r="B28" s="226" t="s">
        <v>160</v>
      </c>
    </row>
    <row r="29" spans="1:4" x14ac:dyDescent="0.2">
      <c r="A29" s="163">
        <v>2014</v>
      </c>
      <c r="B29" s="164">
        <v>0</v>
      </c>
    </row>
    <row r="30" spans="1:4" x14ac:dyDescent="0.2">
      <c r="A30" s="163">
        <v>2015</v>
      </c>
      <c r="B30" s="164">
        <v>0</v>
      </c>
    </row>
    <row r="31" spans="1:4" x14ac:dyDescent="0.2">
      <c r="A31" s="163">
        <v>2016</v>
      </c>
      <c r="B31" s="164">
        <v>0</v>
      </c>
    </row>
    <row r="32" spans="1:4" x14ac:dyDescent="0.2">
      <c r="A32" s="163">
        <v>2017</v>
      </c>
      <c r="B32" s="164">
        <v>0</v>
      </c>
    </row>
    <row r="33" spans="1:3" x14ac:dyDescent="0.2">
      <c r="A33" s="163">
        <v>2018</v>
      </c>
      <c r="B33" s="164">
        <v>0</v>
      </c>
    </row>
    <row r="34" spans="1:3" x14ac:dyDescent="0.2">
      <c r="A34" s="163">
        <v>2019</v>
      </c>
      <c r="B34" s="164">
        <v>0</v>
      </c>
    </row>
    <row r="35" spans="1:3" x14ac:dyDescent="0.2">
      <c r="A35" s="163">
        <v>2020</v>
      </c>
      <c r="B35" s="164">
        <v>0</v>
      </c>
    </row>
    <row r="36" spans="1:3" x14ac:dyDescent="0.2">
      <c r="A36" s="163">
        <v>2021</v>
      </c>
      <c r="B36" s="164">
        <v>0</v>
      </c>
    </row>
    <row r="37" spans="1:3" x14ac:dyDescent="0.2">
      <c r="A37" s="163">
        <v>2022</v>
      </c>
      <c r="B37" s="164">
        <v>0</v>
      </c>
    </row>
    <row r="39" spans="1:3" x14ac:dyDescent="0.2">
      <c r="A39" s="239" t="s">
        <v>189</v>
      </c>
      <c r="B39" s="240">
        <f>C9-(B29+B30+B31+B32+B33+B34+B35+B36+B37)</f>
        <v>0</v>
      </c>
      <c r="C39" s="162"/>
    </row>
  </sheetData>
  <sheetProtection algorithmName="SHA-512" hashValue="NSVC4ugtFyMjmTFqZIyDx+c+tXJU4RQMMExAHYgQuiWnXmJBnHQZpybxxqcnNM7N+jpbCH5BV5vZee/PFV2ufA==" saltValue="424rxDiIna+aSaULJLZnYw==" spinCount="100000" sheet="1" selectLockedCells="1"/>
  <mergeCells count="2">
    <mergeCell ref="A6:C6"/>
    <mergeCell ref="G3:I3"/>
  </mergeCells>
  <dataValidations count="1">
    <dataValidation allowBlank="1" showInputMessage="1" showErrorMessage="1" promptTitle="OHJE" prompt="Hankkeen kustannukset jaotellaan kalenterivuosille. Kalenterivuosien summan tulee täsmätä hankkeen budjetoituihin kokonaiskustannuksiin._x000a_" sqref="B29 B31"/>
  </dataValidations>
  <hyperlinks>
    <hyperlink ref="G3:I3" location="'Aloita tästä'!A1" display="PALAA TÄSTÄ KANSISIVULLE"/>
  </hyperlinks>
  <pageMargins left="0.39370078740157483" right="0.70866141732283472" top="0.39370078740157483" bottom="0.78740157480314965" header="0.31496062992125984" footer="0.31496062992125984"/>
  <pageSetup paperSize="9" fitToWidth="0" fitToHeight="0"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3:I26"/>
  <sheetViews>
    <sheetView showGridLines="0" topLeftCell="A22" workbookViewId="0">
      <selection activeCell="B9" sqref="B9:B14"/>
    </sheetView>
  </sheetViews>
  <sheetFormatPr defaultRowHeight="12.75" x14ac:dyDescent="0.2"/>
  <cols>
    <col min="1" max="1" width="32.28515625" customWidth="1"/>
    <col min="2" max="2" width="54.140625" customWidth="1"/>
  </cols>
  <sheetData>
    <row r="3" spans="1:9" x14ac:dyDescent="0.2">
      <c r="G3" s="341" t="s">
        <v>223</v>
      </c>
      <c r="H3" s="342"/>
      <c r="I3" s="343"/>
    </row>
    <row r="4" spans="1:9" x14ac:dyDescent="0.2">
      <c r="A4" s="37"/>
    </row>
    <row r="6" spans="1:9" x14ac:dyDescent="0.2">
      <c r="A6" s="241" t="s">
        <v>144</v>
      </c>
      <c r="B6" s="242" t="str">
        <f>IF('Budj perustiedot'!B10&lt;&gt;0,'Budj perustiedot'!B10,"")</f>
        <v/>
      </c>
    </row>
    <row r="7" spans="1:9" s="1" customFormat="1" ht="60.75" customHeight="1" x14ac:dyDescent="0.2">
      <c r="A7" s="492">
        <f>N_HankkeenNimi</f>
        <v>0</v>
      </c>
      <c r="B7" s="494"/>
      <c r="C7" s="195"/>
      <c r="D7" s="195"/>
    </row>
    <row r="9" spans="1:9" x14ac:dyDescent="0.2">
      <c r="A9" s="243" t="s">
        <v>201</v>
      </c>
      <c r="B9" s="508"/>
    </row>
    <row r="10" spans="1:9" x14ac:dyDescent="0.2">
      <c r="A10" s="165"/>
      <c r="B10" s="509"/>
    </row>
    <row r="11" spans="1:9" x14ac:dyDescent="0.2">
      <c r="A11" s="165"/>
      <c r="B11" s="509"/>
    </row>
    <row r="12" spans="1:9" x14ac:dyDescent="0.2">
      <c r="A12" s="165"/>
      <c r="B12" s="509"/>
    </row>
    <row r="13" spans="1:9" x14ac:dyDescent="0.2">
      <c r="A13" s="165"/>
      <c r="B13" s="509"/>
    </row>
    <row r="14" spans="1:9" ht="12.75" customHeight="1" x14ac:dyDescent="0.2">
      <c r="B14" s="510"/>
    </row>
    <row r="15" spans="1:9" ht="12.75" customHeight="1" x14ac:dyDescent="0.2">
      <c r="A15" s="1"/>
      <c r="B15" s="1"/>
    </row>
    <row r="16" spans="1:9" ht="12.75" customHeight="1" x14ac:dyDescent="0.2">
      <c r="A16" s="244" t="s">
        <v>202</v>
      </c>
      <c r="B16" s="166">
        <v>0</v>
      </c>
      <c r="C16" s="167" t="str">
        <f>IF(B16&gt;Yhteenveto!C18*0.3,"HAETTU ENNAKKO YLITTÄÄ SALLITUN RAJAN"," ")</f>
        <v xml:space="preserve"> </v>
      </c>
    </row>
    <row r="17" spans="1:2" ht="12.75" customHeight="1" x14ac:dyDescent="0.2"/>
    <row r="22" spans="1:2" x14ac:dyDescent="0.2">
      <c r="A22" s="241" t="s">
        <v>146</v>
      </c>
      <c r="B22" s="242"/>
    </row>
    <row r="23" spans="1:2" x14ac:dyDescent="0.2">
      <c r="A23" s="474"/>
      <c r="B23" s="476"/>
    </row>
    <row r="24" spans="1:2" x14ac:dyDescent="0.2">
      <c r="A24" s="474"/>
      <c r="B24" s="476"/>
    </row>
    <row r="25" spans="1:2" x14ac:dyDescent="0.2">
      <c r="A25" s="474"/>
      <c r="B25" s="476"/>
    </row>
    <row r="26" spans="1:2" x14ac:dyDescent="0.2">
      <c r="A26" s="477"/>
      <c r="B26" s="479"/>
    </row>
  </sheetData>
  <sheetProtection password="EE35" sheet="1" objects="1" scenarios="1" selectLockedCells="1"/>
  <mergeCells count="4">
    <mergeCell ref="B9:B14"/>
    <mergeCell ref="A23:B26"/>
    <mergeCell ref="A7:B7"/>
    <mergeCell ref="G3:I3"/>
  </mergeCells>
  <dataValidations count="3">
    <dataValidation allowBlank="1" showInputMessage="1" showErrorMessage="1" promptTitle="OHJE" prompt="Ennakon suuruus voi olla enintään 30 prosenttia haetun EU-osuuden kokonaismäärästä." sqref="B16"/>
    <dataValidation allowBlank="1" showInputMessage="1" showErrorMessage="1" promptTitle="OHJE" prompt="Perustele tarve ennakon hakemiselle." sqref="B9:B14"/>
    <dataValidation type="list" showInputMessage="1" showErrorMessage="1" sqref="B15">
      <formula1>"Kyllä, Ei"</formula1>
    </dataValidation>
  </dataValidations>
  <hyperlinks>
    <hyperlink ref="G3:I3" location="'Aloita tästä'!A1" display="PALAA TÄSTÄ KANSISIVULLE"/>
  </hyperlinks>
  <pageMargins left="0.39370078740157483" right="0.70866141732283472" top="0.39370078740157483" bottom="0.78740157480314965" header="0.31496062992125984" footer="0.31496062992125984"/>
  <pageSetup paperSize="9" scale="89" fitToWidth="0" fitToHeight="0" orientation="portrait" r:id="rId1"/>
  <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pageSetUpPr fitToPage="1"/>
  </sheetPr>
  <dimension ref="A1:P42"/>
  <sheetViews>
    <sheetView showGridLines="0" topLeftCell="A49" workbookViewId="0">
      <selection activeCell="D19" sqref="D19:I19"/>
    </sheetView>
  </sheetViews>
  <sheetFormatPr defaultRowHeight="12.75" x14ac:dyDescent="0.2"/>
  <cols>
    <col min="5" max="6" width="9.85546875" customWidth="1"/>
    <col min="7" max="7" width="15" customWidth="1"/>
    <col min="8" max="8" width="9.85546875" customWidth="1"/>
    <col min="10" max="10" width="7.85546875" customWidth="1"/>
  </cols>
  <sheetData>
    <row r="1" spans="1:16" x14ac:dyDescent="0.2">
      <c r="A1" s="33"/>
      <c r="B1" s="33"/>
      <c r="C1" s="33"/>
      <c r="D1" s="33"/>
      <c r="E1" s="33"/>
      <c r="F1" s="33"/>
      <c r="G1" s="33"/>
      <c r="H1" s="511"/>
      <c r="I1" s="512"/>
      <c r="J1" s="512"/>
    </row>
    <row r="2" spans="1:16" x14ac:dyDescent="0.2">
      <c r="A2" s="33"/>
      <c r="B2" s="33"/>
      <c r="C2" s="33"/>
      <c r="D2" s="33"/>
      <c r="E2" s="33"/>
      <c r="F2" s="33"/>
      <c r="G2" s="33"/>
      <c r="H2" s="33"/>
      <c r="I2" s="33"/>
      <c r="J2" s="33"/>
      <c r="N2" s="513" t="s">
        <v>223</v>
      </c>
      <c r="O2" s="514"/>
      <c r="P2" s="515"/>
    </row>
    <row r="3" spans="1:16" x14ac:dyDescent="0.2">
      <c r="A3" s="33"/>
      <c r="B3" s="33"/>
      <c r="C3" s="33"/>
      <c r="D3" s="33"/>
      <c r="E3" s="33"/>
      <c r="F3" s="33"/>
      <c r="G3" s="33"/>
      <c r="H3" s="33"/>
      <c r="I3" s="33"/>
      <c r="J3" s="33"/>
    </row>
    <row r="4" spans="1:16" x14ac:dyDescent="0.2">
      <c r="A4" s="33"/>
      <c r="B4" s="33"/>
      <c r="C4" s="33"/>
      <c r="D4" s="33"/>
      <c r="E4" s="33"/>
      <c r="F4" s="33"/>
      <c r="G4" s="33"/>
      <c r="H4" s="33"/>
      <c r="I4" s="33"/>
      <c r="J4" s="33"/>
    </row>
    <row r="5" spans="1:16" x14ac:dyDescent="0.2">
      <c r="A5" s="129" t="s">
        <v>135</v>
      </c>
      <c r="B5" s="129"/>
      <c r="C5" s="129"/>
      <c r="D5" s="129"/>
      <c r="E5" s="129"/>
      <c r="F5" s="129"/>
      <c r="G5" s="129"/>
      <c r="H5" s="129"/>
      <c r="I5" s="129"/>
      <c r="J5" s="129"/>
    </row>
    <row r="6" spans="1:16" ht="13.5" customHeight="1" x14ac:dyDescent="0.2">
      <c r="A6" s="33"/>
      <c r="B6" s="33"/>
      <c r="C6" s="33"/>
      <c r="D6" s="33"/>
      <c r="E6" s="33"/>
      <c r="F6" s="33"/>
      <c r="G6" s="33"/>
      <c r="H6" s="33"/>
      <c r="I6" s="33"/>
      <c r="J6" s="33"/>
    </row>
    <row r="7" spans="1:16" x14ac:dyDescent="0.2">
      <c r="A7" s="205"/>
      <c r="B7" s="31"/>
      <c r="C7" s="31"/>
      <c r="D7" s="31"/>
      <c r="E7" s="31"/>
      <c r="F7" s="31"/>
      <c r="G7" s="31"/>
      <c r="H7" s="31"/>
      <c r="I7" s="31"/>
      <c r="J7" s="32"/>
    </row>
    <row r="8" spans="1:16" ht="24.75" customHeight="1" x14ac:dyDescent="0.2">
      <c r="A8" s="115" t="s">
        <v>141</v>
      </c>
      <c r="B8" s="15"/>
      <c r="C8" s="15"/>
      <c r="D8" s="15"/>
      <c r="E8" s="15"/>
      <c r="F8" s="15"/>
      <c r="G8" s="15"/>
      <c r="H8" s="15"/>
      <c r="I8" s="15"/>
      <c r="J8" s="16"/>
    </row>
    <row r="9" spans="1:16" ht="24.75" customHeight="1" x14ac:dyDescent="0.2">
      <c r="A9" s="115"/>
      <c r="B9" s="15"/>
      <c r="C9" s="15"/>
      <c r="D9" s="15"/>
      <c r="E9" s="15"/>
      <c r="F9" s="15"/>
      <c r="G9" s="15"/>
      <c r="H9" s="15"/>
      <c r="I9" s="15"/>
      <c r="J9" s="16"/>
    </row>
    <row r="10" spans="1:16" ht="48" customHeight="1" x14ac:dyDescent="0.2">
      <c r="A10" s="516" t="s">
        <v>140</v>
      </c>
      <c r="B10" s="517"/>
      <c r="C10" s="517"/>
      <c r="D10" s="517"/>
      <c r="E10" s="517"/>
      <c r="F10" s="517"/>
      <c r="G10" s="517"/>
      <c r="H10" s="517"/>
      <c r="I10" s="517"/>
      <c r="J10" s="518"/>
    </row>
    <row r="11" spans="1:16" ht="150.75" customHeight="1" x14ac:dyDescent="0.2">
      <c r="A11" s="516" t="s">
        <v>423</v>
      </c>
      <c r="B11" s="517"/>
      <c r="C11" s="517"/>
      <c r="D11" s="517"/>
      <c r="E11" s="517"/>
      <c r="F11" s="517"/>
      <c r="G11" s="517"/>
      <c r="H11" s="517"/>
      <c r="I11" s="517"/>
      <c r="J11" s="518"/>
    </row>
    <row r="12" spans="1:16" ht="12.75" customHeight="1" x14ac:dyDescent="0.2">
      <c r="A12" s="115"/>
      <c r="B12" s="15"/>
      <c r="C12" s="15"/>
      <c r="D12" s="15"/>
      <c r="E12" s="15"/>
      <c r="F12" s="15"/>
      <c r="G12" s="15"/>
      <c r="H12" s="15"/>
      <c r="I12" s="15"/>
      <c r="J12" s="16"/>
    </row>
    <row r="13" spans="1:16" x14ac:dyDescent="0.2">
      <c r="A13" s="116" t="s">
        <v>427</v>
      </c>
      <c r="B13" s="15"/>
      <c r="C13" s="15"/>
      <c r="D13" s="15"/>
      <c r="E13" s="15"/>
      <c r="F13" s="15"/>
      <c r="G13" s="15"/>
      <c r="H13" s="15"/>
      <c r="I13" s="15"/>
      <c r="J13" s="16"/>
    </row>
    <row r="14" spans="1:16" x14ac:dyDescent="0.2">
      <c r="A14" s="106"/>
      <c r="B14" s="15"/>
      <c r="C14" s="15"/>
      <c r="D14" s="15"/>
      <c r="E14" s="15"/>
      <c r="F14" s="15"/>
      <c r="G14" s="15"/>
      <c r="H14" s="15"/>
      <c r="I14" s="15"/>
      <c r="J14" s="16"/>
    </row>
    <row r="15" spans="1:16" x14ac:dyDescent="0.2">
      <c r="A15" s="116" t="s">
        <v>426</v>
      </c>
      <c r="B15" s="15"/>
      <c r="C15" s="15"/>
      <c r="D15" s="15"/>
      <c r="E15" s="15"/>
      <c r="F15" s="15"/>
      <c r="G15" s="15"/>
      <c r="H15" s="15"/>
      <c r="I15" s="15"/>
      <c r="J15" s="16"/>
    </row>
    <row r="16" spans="1:16" x14ac:dyDescent="0.2">
      <c r="A16" s="116"/>
      <c r="B16" s="15"/>
      <c r="C16" s="15"/>
      <c r="D16" s="15"/>
      <c r="E16" s="15"/>
      <c r="F16" s="15"/>
      <c r="G16" s="15"/>
      <c r="H16" s="15"/>
      <c r="I16" s="15"/>
      <c r="J16" s="16"/>
    </row>
    <row r="17" spans="1:10" ht="41.25" customHeight="1" x14ac:dyDescent="0.2">
      <c r="A17" s="106"/>
      <c r="B17" s="524" t="s">
        <v>425</v>
      </c>
      <c r="C17" s="524"/>
      <c r="D17" s="524"/>
      <c r="E17" s="524"/>
      <c r="F17" s="524"/>
      <c r="G17" s="524"/>
      <c r="H17" s="524"/>
      <c r="I17" s="524"/>
      <c r="J17" s="525"/>
    </row>
    <row r="18" spans="1:10" s="137" customFormat="1" x14ac:dyDescent="0.2">
      <c r="A18" s="134"/>
      <c r="B18" s="135"/>
      <c r="C18" s="135"/>
      <c r="D18" s="135"/>
      <c r="E18" s="135"/>
      <c r="F18" s="135"/>
      <c r="G18" s="135"/>
      <c r="H18" s="135"/>
      <c r="I18" s="135"/>
      <c r="J18" s="136"/>
    </row>
    <row r="19" spans="1:10" s="137" customFormat="1" ht="58.5" customHeight="1" x14ac:dyDescent="0.2">
      <c r="A19" s="196" t="s">
        <v>143</v>
      </c>
      <c r="B19" s="135"/>
      <c r="C19" s="135"/>
      <c r="D19" s="519" t="str">
        <f>IF(N_HakijanNimi&lt;&gt;0,N_HakijanNimi,"")</f>
        <v/>
      </c>
      <c r="E19" s="520"/>
      <c r="F19" s="520"/>
      <c r="G19" s="520"/>
      <c r="H19" s="520"/>
      <c r="I19" s="521"/>
      <c r="J19" s="136"/>
    </row>
    <row r="20" spans="1:10" s="137" customFormat="1" x14ac:dyDescent="0.2">
      <c r="A20" s="134"/>
      <c r="B20" s="135"/>
      <c r="C20" s="135"/>
      <c r="D20" s="135"/>
      <c r="E20" s="135"/>
      <c r="F20" s="135"/>
      <c r="G20" s="135"/>
      <c r="H20" s="135"/>
      <c r="I20" s="135"/>
      <c r="J20" s="136"/>
    </row>
    <row r="21" spans="1:10" s="199" customFormat="1" ht="68.25" customHeight="1" x14ac:dyDescent="0.2">
      <c r="A21" s="196" t="s">
        <v>144</v>
      </c>
      <c r="B21" s="197"/>
      <c r="C21" s="197"/>
      <c r="D21" s="519" t="str">
        <f>IF(N_HankkeenNimi&lt;&gt;0,N_HankkeenNimi,"")</f>
        <v/>
      </c>
      <c r="E21" s="520"/>
      <c r="F21" s="520"/>
      <c r="G21" s="520"/>
      <c r="H21" s="520"/>
      <c r="I21" s="521"/>
      <c r="J21" s="198"/>
    </row>
    <row r="22" spans="1:10" x14ac:dyDescent="0.2">
      <c r="A22" s="106"/>
      <c r="B22" s="15"/>
      <c r="C22" s="15"/>
      <c r="D22" s="15"/>
      <c r="E22" s="15"/>
      <c r="F22" s="15"/>
      <c r="G22" s="15"/>
      <c r="H22" s="15"/>
      <c r="I22" s="15"/>
      <c r="J22" s="16"/>
    </row>
    <row r="23" spans="1:10" x14ac:dyDescent="0.2">
      <c r="A23" s="116"/>
      <c r="B23" s="15"/>
      <c r="C23" s="15"/>
      <c r="D23" s="15"/>
      <c r="E23" s="15"/>
      <c r="F23" s="15"/>
      <c r="G23" s="15"/>
      <c r="H23" s="15"/>
      <c r="I23" s="15"/>
      <c r="J23" s="16"/>
    </row>
    <row r="24" spans="1:10" ht="30.75" customHeight="1" x14ac:dyDescent="0.2">
      <c r="A24" s="116" t="s">
        <v>137</v>
      </c>
      <c r="B24" s="15"/>
      <c r="C24" s="417"/>
      <c r="D24" s="420"/>
      <c r="E24" s="421"/>
      <c r="F24" s="123"/>
      <c r="G24" s="123" t="s">
        <v>139</v>
      </c>
      <c r="H24" s="522"/>
      <c r="I24" s="523"/>
      <c r="J24" s="16"/>
    </row>
    <row r="25" spans="1:10" x14ac:dyDescent="0.2">
      <c r="A25" s="106"/>
      <c r="B25" s="15"/>
      <c r="C25" s="15"/>
      <c r="D25" s="15"/>
      <c r="E25" s="15"/>
      <c r="F25" s="15"/>
      <c r="G25" s="15"/>
      <c r="H25" s="15"/>
      <c r="I25" s="15"/>
      <c r="J25" s="16"/>
    </row>
    <row r="26" spans="1:10" ht="30" customHeight="1" x14ac:dyDescent="0.2">
      <c r="A26" s="116" t="s">
        <v>136</v>
      </c>
      <c r="B26" s="18"/>
      <c r="C26" s="417"/>
      <c r="D26" s="420"/>
      <c r="E26" s="420"/>
      <c r="F26" s="420"/>
      <c r="G26" s="420"/>
      <c r="H26" s="420"/>
      <c r="I26" s="421"/>
      <c r="J26" s="16"/>
    </row>
    <row r="27" spans="1:10" x14ac:dyDescent="0.2">
      <c r="A27" s="116"/>
      <c r="B27" s="18"/>
      <c r="C27" s="18"/>
      <c r="D27" s="18"/>
      <c r="E27" s="18"/>
      <c r="F27" s="15"/>
      <c r="G27" s="15"/>
      <c r="H27" s="15"/>
      <c r="I27" s="15"/>
      <c r="J27" s="16"/>
    </row>
    <row r="28" spans="1:10" x14ac:dyDescent="0.2">
      <c r="A28" s="116"/>
      <c r="B28" s="18"/>
      <c r="C28" s="18"/>
      <c r="D28" s="18"/>
      <c r="E28" s="18"/>
      <c r="F28" s="15"/>
      <c r="G28" s="15"/>
      <c r="H28" s="15"/>
      <c r="I28" s="15"/>
      <c r="J28" s="16"/>
    </row>
    <row r="29" spans="1:10" ht="30" customHeight="1" x14ac:dyDescent="0.2">
      <c r="A29" s="116" t="s">
        <v>138</v>
      </c>
      <c r="B29" s="18"/>
      <c r="C29" s="417"/>
      <c r="D29" s="420"/>
      <c r="E29" s="420"/>
      <c r="F29" s="420"/>
      <c r="G29" s="420"/>
      <c r="H29" s="420"/>
      <c r="I29" s="421"/>
      <c r="J29" s="16"/>
    </row>
    <row r="30" spans="1:10" ht="26.25" customHeight="1" x14ac:dyDescent="0.2">
      <c r="A30" s="116"/>
      <c r="B30" s="18"/>
      <c r="C30" s="18"/>
      <c r="D30" s="18"/>
      <c r="E30" s="18"/>
      <c r="F30" s="15"/>
      <c r="G30" s="15"/>
      <c r="H30" s="15"/>
      <c r="I30" s="15"/>
      <c r="J30" s="16"/>
    </row>
    <row r="31" spans="1:10" x14ac:dyDescent="0.2">
      <c r="A31" s="116" t="s">
        <v>142</v>
      </c>
      <c r="B31" s="18"/>
      <c r="C31" s="18"/>
      <c r="D31" s="18"/>
      <c r="E31" s="18"/>
      <c r="F31" s="15"/>
      <c r="G31" s="15"/>
      <c r="H31" s="15"/>
      <c r="I31" s="15"/>
      <c r="J31" s="16"/>
    </row>
    <row r="32" spans="1:10" ht="30" customHeight="1" x14ac:dyDescent="0.2">
      <c r="A32" s="116"/>
      <c r="B32" s="18"/>
      <c r="C32" s="417"/>
      <c r="D32" s="420"/>
      <c r="E32" s="420"/>
      <c r="F32" s="420"/>
      <c r="G32" s="420"/>
      <c r="H32" s="420"/>
      <c r="I32" s="421"/>
      <c r="J32" s="16"/>
    </row>
    <row r="33" spans="1:10" ht="27" customHeight="1" x14ac:dyDescent="0.2">
      <c r="A33" s="116"/>
      <c r="B33" s="18"/>
      <c r="C33" s="18"/>
      <c r="D33" s="18"/>
      <c r="E33" s="18"/>
      <c r="F33" s="15"/>
      <c r="G33" s="15"/>
      <c r="H33" s="15"/>
      <c r="I33" s="15"/>
      <c r="J33" s="16"/>
    </row>
    <row r="34" spans="1:10" x14ac:dyDescent="0.2">
      <c r="A34" s="106"/>
      <c r="B34" s="15"/>
      <c r="C34" s="15"/>
      <c r="D34" s="15"/>
      <c r="E34" s="15"/>
      <c r="F34" s="15"/>
      <c r="G34" s="15"/>
      <c r="H34" s="15"/>
      <c r="I34" s="15"/>
      <c r="J34" s="16"/>
    </row>
    <row r="35" spans="1:10" ht="30" customHeight="1" x14ac:dyDescent="0.2">
      <c r="A35" s="116" t="s">
        <v>136</v>
      </c>
      <c r="B35" s="18"/>
      <c r="C35" s="417"/>
      <c r="D35" s="420"/>
      <c r="E35" s="420"/>
      <c r="F35" s="420"/>
      <c r="G35" s="420"/>
      <c r="H35" s="420"/>
      <c r="I35" s="421"/>
      <c r="J35" s="16"/>
    </row>
    <row r="36" spans="1:10" x14ac:dyDescent="0.2">
      <c r="A36" s="116"/>
      <c r="B36" s="18"/>
      <c r="C36" s="18"/>
      <c r="D36" s="18"/>
      <c r="E36" s="18"/>
      <c r="F36" s="15"/>
      <c r="G36" s="15"/>
      <c r="H36" s="15"/>
      <c r="I36" s="15"/>
      <c r="J36" s="16"/>
    </row>
    <row r="37" spans="1:10" x14ac:dyDescent="0.2">
      <c r="A37" s="116"/>
      <c r="B37" s="18"/>
      <c r="C37" s="18"/>
      <c r="D37" s="18"/>
      <c r="E37" s="18"/>
      <c r="F37" s="15"/>
      <c r="G37" s="15"/>
      <c r="H37" s="15"/>
      <c r="I37" s="15"/>
      <c r="J37" s="16"/>
    </row>
    <row r="38" spans="1:10" ht="30" customHeight="1" x14ac:dyDescent="0.2">
      <c r="A38" s="116" t="s">
        <v>138</v>
      </c>
      <c r="B38" s="18"/>
      <c r="C38" s="417"/>
      <c r="D38" s="420"/>
      <c r="E38" s="420"/>
      <c r="F38" s="420"/>
      <c r="G38" s="420"/>
      <c r="H38" s="420"/>
      <c r="I38" s="421"/>
      <c r="J38" s="16"/>
    </row>
    <row r="39" spans="1:10" ht="25.5" customHeight="1" x14ac:dyDescent="0.2">
      <c r="A39" s="116"/>
      <c r="B39" s="18"/>
      <c r="C39" s="18"/>
      <c r="D39" s="18"/>
      <c r="E39" s="18"/>
      <c r="F39" s="15"/>
      <c r="G39" s="15"/>
      <c r="H39" s="15"/>
      <c r="I39" s="15"/>
      <c r="J39" s="16"/>
    </row>
    <row r="40" spans="1:10" x14ac:dyDescent="0.2">
      <c r="A40" s="116" t="s">
        <v>142</v>
      </c>
      <c r="B40" s="18"/>
      <c r="C40" s="18"/>
      <c r="D40" s="18"/>
      <c r="E40" s="18"/>
      <c r="F40" s="15"/>
      <c r="G40" s="15"/>
      <c r="H40" s="15"/>
      <c r="I40" s="15"/>
      <c r="J40" s="16"/>
    </row>
    <row r="41" spans="1:10" ht="30" customHeight="1" x14ac:dyDescent="0.2">
      <c r="A41" s="116"/>
      <c r="B41" s="18"/>
      <c r="C41" s="417"/>
      <c r="D41" s="420"/>
      <c r="E41" s="420"/>
      <c r="F41" s="420"/>
      <c r="G41" s="420"/>
      <c r="H41" s="420"/>
      <c r="I41" s="421"/>
      <c r="J41" s="16"/>
    </row>
    <row r="42" spans="1:10" x14ac:dyDescent="0.2">
      <c r="A42" s="133"/>
      <c r="B42" s="21"/>
      <c r="C42" s="21"/>
      <c r="D42" s="21"/>
      <c r="E42" s="21"/>
      <c r="F42" s="202"/>
      <c r="G42" s="202"/>
      <c r="H42" s="202"/>
      <c r="I42" s="202"/>
      <c r="J42" s="110"/>
    </row>
  </sheetData>
  <sheetProtection algorithmName="SHA-512" hashValue="h09liuN+eFtqIgwj3tsxvuNO0Iw8+evt7sf/vrUi3bNWUSuQwb5G4e5DEUfyh9G9ozUxt62RrhyaYgj4fHHcGw==" saltValue="y2A7i12rOls9YnuCghZn0A==" spinCount="100000" sheet="1" objects="1" scenarios="1" selectLockedCells="1"/>
  <mergeCells count="15">
    <mergeCell ref="H1:J1"/>
    <mergeCell ref="C38:I38"/>
    <mergeCell ref="C41:I41"/>
    <mergeCell ref="N2:P2"/>
    <mergeCell ref="C26:I26"/>
    <mergeCell ref="C29:I29"/>
    <mergeCell ref="C32:I32"/>
    <mergeCell ref="C35:I35"/>
    <mergeCell ref="C24:E24"/>
    <mergeCell ref="A10:J10"/>
    <mergeCell ref="D19:I19"/>
    <mergeCell ref="D21:I21"/>
    <mergeCell ref="H24:I24"/>
    <mergeCell ref="A11:J11"/>
    <mergeCell ref="B17:J17"/>
  </mergeCells>
  <hyperlinks>
    <hyperlink ref="N2:P2" location="'Aloita tästä'!A1" display="PALAA TÄSTÄ KANSISIVULLE"/>
  </hyperlinks>
  <pageMargins left="0.39370078740157483" right="0.70866141732283472" top="0.39370078740157483" bottom="0.78740157480314965" header="0.31496062992125984" footer="0.31496062992125984"/>
  <pageSetup paperSize="9" scale="93"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5364" r:id="rId4" name="Check Box 4">
              <controlPr defaultSize="0" autoFill="0" autoLine="0" autoPict="0">
                <anchor moveWithCells="1">
                  <from>
                    <xdr:col>0</xdr:col>
                    <xdr:colOff>152400</xdr:colOff>
                    <xdr:row>13</xdr:row>
                    <xdr:rowOff>95250</xdr:rowOff>
                  </from>
                  <to>
                    <xdr:col>0</xdr:col>
                    <xdr:colOff>457200</xdr:colOff>
                    <xdr:row>14</xdr:row>
                    <xdr:rowOff>142875</xdr:rowOff>
                  </to>
                </anchor>
              </controlPr>
            </control>
          </mc:Choice>
        </mc:AlternateContent>
        <mc:AlternateContent xmlns:mc="http://schemas.openxmlformats.org/markup-compatibility/2006">
          <mc:Choice Requires="x14">
            <control shapeId="15371" r:id="rId5" name="Check Box 11">
              <controlPr defaultSize="0" autoFill="0" autoLine="0" autoPict="0">
                <anchor moveWithCells="1">
                  <from>
                    <xdr:col>0</xdr:col>
                    <xdr:colOff>142875</xdr:colOff>
                    <xdr:row>12</xdr:row>
                    <xdr:rowOff>0</xdr:rowOff>
                  </from>
                  <to>
                    <xdr:col>0</xdr:col>
                    <xdr:colOff>447675</xdr:colOff>
                    <xdr:row>13</xdr:row>
                    <xdr:rowOff>47625</xdr:rowOff>
                  </to>
                </anchor>
              </controlPr>
            </control>
          </mc:Choice>
        </mc:AlternateContent>
        <mc:AlternateContent xmlns:mc="http://schemas.openxmlformats.org/markup-compatibility/2006">
          <mc:Choice Requires="x14">
            <control shapeId="15375" r:id="rId6" name="Check Box 15">
              <controlPr defaultSize="0" autoFill="0" autoLine="0" autoPict="0">
                <anchor moveWithCells="1">
                  <from>
                    <xdr:col>0</xdr:col>
                    <xdr:colOff>152400</xdr:colOff>
                    <xdr:row>16</xdr:row>
                    <xdr:rowOff>95250</xdr:rowOff>
                  </from>
                  <to>
                    <xdr:col>0</xdr:col>
                    <xdr:colOff>457200</xdr:colOff>
                    <xdr:row>16</xdr:row>
                    <xdr:rowOff>304800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4:V140"/>
  <sheetViews>
    <sheetView showGridLines="0" zoomScaleNormal="100" workbookViewId="0">
      <selection activeCell="N4" sqref="N4:P4"/>
    </sheetView>
  </sheetViews>
  <sheetFormatPr defaultRowHeight="12.75" x14ac:dyDescent="0.2"/>
  <cols>
    <col min="1" max="1" width="10.28515625" customWidth="1"/>
    <col min="3" max="3" width="4.85546875" customWidth="1"/>
    <col min="4" max="4" width="9.140625" customWidth="1"/>
    <col min="6" max="6" width="18.7109375" customWidth="1"/>
    <col min="7" max="7" width="9.140625" customWidth="1"/>
    <col min="9" max="9" width="9.140625" customWidth="1"/>
    <col min="10" max="10" width="10.28515625" customWidth="1"/>
    <col min="11" max="11" width="2" customWidth="1"/>
    <col min="20" max="20" width="6.42578125" customWidth="1"/>
  </cols>
  <sheetData>
    <row r="4" spans="1:17" x14ac:dyDescent="0.2">
      <c r="N4" s="341" t="s">
        <v>223</v>
      </c>
      <c r="O4" s="342"/>
      <c r="P4" s="343"/>
    </row>
    <row r="6" spans="1:17" ht="13.5" thickBot="1" x14ac:dyDescent="0.25"/>
    <row r="7" spans="1:17" x14ac:dyDescent="0.2">
      <c r="A7" s="90"/>
      <c r="B7" s="103"/>
      <c r="C7" s="103"/>
      <c r="D7" s="103"/>
      <c r="E7" s="103"/>
      <c r="F7" s="103"/>
      <c r="G7" s="103"/>
      <c r="H7" s="103"/>
      <c r="I7" s="103"/>
      <c r="J7" s="91"/>
    </row>
    <row r="8" spans="1:17" x14ac:dyDescent="0.2">
      <c r="A8" s="384" t="s">
        <v>54</v>
      </c>
      <c r="B8" s="385"/>
      <c r="C8" s="385"/>
      <c r="D8" s="385"/>
      <c r="E8" s="385"/>
      <c r="F8" s="385"/>
      <c r="G8" s="385"/>
      <c r="H8" s="385"/>
      <c r="I8" s="385"/>
      <c r="J8" s="386"/>
    </row>
    <row r="9" spans="1:17" ht="16.899999999999999" customHeight="1" x14ac:dyDescent="0.2">
      <c r="A9" s="422"/>
      <c r="B9" s="423"/>
      <c r="C9" s="423"/>
      <c r="D9" s="423"/>
      <c r="E9" s="423"/>
      <c r="F9" s="423"/>
      <c r="G9" s="423"/>
      <c r="H9" s="423"/>
      <c r="I9" s="423"/>
      <c r="J9" s="424"/>
    </row>
    <row r="10" spans="1:17" x14ac:dyDescent="0.2">
      <c r="A10" s="55" t="s">
        <v>55</v>
      </c>
      <c r="B10" s="7"/>
      <c r="C10" s="7"/>
      <c r="D10" s="425"/>
      <c r="E10" s="426"/>
      <c r="F10" s="426"/>
      <c r="G10" s="426"/>
      <c r="H10" s="426"/>
      <c r="I10" s="427"/>
      <c r="J10" s="54"/>
      <c r="L10" s="36" t="s">
        <v>78</v>
      </c>
      <c r="M10" s="35"/>
      <c r="N10" s="35"/>
      <c r="O10" s="35"/>
      <c r="P10" s="35"/>
      <c r="Q10" s="35"/>
    </row>
    <row r="11" spans="1:17" x14ac:dyDescent="0.2">
      <c r="A11" s="55"/>
      <c r="B11" s="7"/>
      <c r="C11" s="7"/>
      <c r="D11" s="428"/>
      <c r="E11" s="429"/>
      <c r="F11" s="429"/>
      <c r="G11" s="429"/>
      <c r="H11" s="429"/>
      <c r="I11" s="430"/>
      <c r="J11" s="54"/>
    </row>
    <row r="12" spans="1:17" x14ac:dyDescent="0.2">
      <c r="A12" s="55" t="s">
        <v>13</v>
      </c>
      <c r="B12" s="7"/>
      <c r="C12" s="7"/>
      <c r="D12" s="10"/>
      <c r="E12" s="7"/>
      <c r="F12" s="7"/>
      <c r="G12" s="7"/>
      <c r="H12" s="7"/>
      <c r="I12" s="7"/>
      <c r="J12" s="54"/>
    </row>
    <row r="13" spans="1:17" ht="63" customHeight="1" x14ac:dyDescent="0.2">
      <c r="A13" s="348"/>
      <c r="B13" s="349"/>
      <c r="C13" s="349"/>
      <c r="D13" s="349"/>
      <c r="E13" s="349"/>
      <c r="F13" s="349"/>
      <c r="G13" s="349"/>
      <c r="H13" s="349"/>
      <c r="I13" s="350"/>
      <c r="J13" s="203" t="str">
        <f>"500 merkkiä ("&amp;TEXT(LEN(A13),"0")&amp;" käytetty)"</f>
        <v>500 merkkiä (0 käytetty)</v>
      </c>
      <c r="L13" s="345" t="s">
        <v>79</v>
      </c>
      <c r="M13" s="345"/>
      <c r="N13" s="345"/>
      <c r="O13" s="345"/>
      <c r="P13" s="345"/>
      <c r="Q13" s="345"/>
    </row>
    <row r="14" spans="1:17" ht="21" customHeight="1" x14ac:dyDescent="0.2">
      <c r="A14" s="55" t="s">
        <v>56</v>
      </c>
      <c r="B14" s="7"/>
      <c r="C14" s="7"/>
      <c r="D14" s="10"/>
      <c r="E14" s="7"/>
      <c r="F14" s="7"/>
      <c r="G14" s="7"/>
      <c r="H14" s="7"/>
      <c r="I14" s="7"/>
      <c r="J14" s="54"/>
    </row>
    <row r="15" spans="1:17" ht="63" customHeight="1" x14ac:dyDescent="0.2">
      <c r="A15" s="431"/>
      <c r="B15" s="432"/>
      <c r="C15" s="432"/>
      <c r="D15" s="432"/>
      <c r="E15" s="432"/>
      <c r="F15" s="432"/>
      <c r="G15" s="432"/>
      <c r="H15" s="432"/>
      <c r="I15" s="433"/>
      <c r="J15" s="203" t="str">
        <f>"500 merkkiä ("&amp;TEXT(LEN(N_HankkeenNimiEN),"0")&amp;" käytetty)"</f>
        <v>500 merkkiä (0 käytetty)</v>
      </c>
      <c r="L15" s="345" t="s">
        <v>80</v>
      </c>
      <c r="M15" s="345"/>
      <c r="N15" s="345"/>
      <c r="O15" s="345"/>
      <c r="P15" s="345"/>
      <c r="Q15" s="345"/>
    </row>
    <row r="16" spans="1:17" ht="21" customHeight="1" x14ac:dyDescent="0.2">
      <c r="A16" s="55" t="s">
        <v>57</v>
      </c>
      <c r="B16" s="7"/>
      <c r="C16" s="7"/>
      <c r="D16" s="10"/>
      <c r="E16" s="7"/>
      <c r="F16" s="7"/>
      <c r="G16" s="7"/>
      <c r="H16" s="7"/>
      <c r="I16" s="7"/>
      <c r="J16" s="54"/>
    </row>
    <row r="17" spans="1:10" ht="21" customHeight="1" x14ac:dyDescent="0.2">
      <c r="A17" s="417"/>
      <c r="B17" s="420"/>
      <c r="C17" s="420"/>
      <c r="D17" s="420"/>
      <c r="E17" s="420"/>
      <c r="F17" s="420"/>
      <c r="G17" s="420"/>
      <c r="H17" s="420"/>
      <c r="I17" s="421"/>
      <c r="J17" s="54"/>
    </row>
    <row r="18" spans="1:10" ht="21" customHeight="1" x14ac:dyDescent="0.2">
      <c r="A18" s="55" t="s">
        <v>58</v>
      </c>
      <c r="B18" s="7"/>
      <c r="C18" s="7"/>
      <c r="D18" s="10"/>
      <c r="E18" s="10" t="s">
        <v>59</v>
      </c>
      <c r="F18" s="7"/>
      <c r="G18" s="7"/>
      <c r="H18" s="7"/>
      <c r="I18" s="7"/>
      <c r="J18" s="54"/>
    </row>
    <row r="19" spans="1:10" ht="21" customHeight="1" x14ac:dyDescent="0.2">
      <c r="A19" s="419"/>
      <c r="B19" s="420"/>
      <c r="C19" s="421"/>
      <c r="D19" s="7"/>
      <c r="E19" s="419"/>
      <c r="F19" s="420"/>
      <c r="G19" s="421"/>
      <c r="H19" s="7"/>
      <c r="I19" s="7"/>
      <c r="J19" s="54"/>
    </row>
    <row r="20" spans="1:10" ht="21" customHeight="1" x14ac:dyDescent="0.2">
      <c r="A20" s="53"/>
      <c r="B20" s="7"/>
      <c r="C20" s="7"/>
      <c r="D20" s="7"/>
      <c r="E20" s="7"/>
      <c r="F20" s="7"/>
      <c r="G20" s="7"/>
      <c r="H20" s="7"/>
      <c r="I20" s="7"/>
      <c r="J20" s="54"/>
    </row>
    <row r="21" spans="1:10" ht="21" customHeight="1" x14ac:dyDescent="0.2">
      <c r="A21" s="55" t="s">
        <v>206</v>
      </c>
      <c r="B21" s="182"/>
      <c r="C21" s="182"/>
      <c r="D21" s="182"/>
      <c r="E21" s="182"/>
      <c r="F21" s="182"/>
      <c r="G21" s="182"/>
      <c r="H21" s="182"/>
      <c r="I21" s="182"/>
      <c r="J21" s="183"/>
    </row>
    <row r="22" spans="1:10" x14ac:dyDescent="0.2">
      <c r="A22" s="55" t="s">
        <v>207</v>
      </c>
      <c r="B22" s="10"/>
      <c r="C22" s="182"/>
      <c r="D22" s="10" t="s">
        <v>208</v>
      </c>
      <c r="E22" s="182"/>
      <c r="F22" s="182"/>
      <c r="G22" s="182"/>
      <c r="H22" s="182"/>
      <c r="I22" s="182"/>
      <c r="J22" s="183"/>
    </row>
    <row r="23" spans="1:10" x14ac:dyDescent="0.2">
      <c r="A23" s="181"/>
      <c r="B23" s="182"/>
      <c r="C23" s="182"/>
      <c r="D23" s="182"/>
      <c r="E23" s="182"/>
      <c r="F23" s="182"/>
      <c r="G23" s="182"/>
      <c r="H23" s="182"/>
      <c r="I23" s="182"/>
      <c r="J23" s="183"/>
    </row>
    <row r="24" spans="1:10" ht="21" customHeight="1" x14ac:dyDescent="0.2">
      <c r="A24" s="55" t="s">
        <v>60</v>
      </c>
      <c r="B24" s="7"/>
      <c r="C24" s="7"/>
      <c r="D24" s="7"/>
      <c r="E24" s="7"/>
      <c r="F24" s="7"/>
      <c r="G24" s="7"/>
      <c r="H24" s="7"/>
      <c r="I24" s="7"/>
      <c r="J24" s="54"/>
    </row>
    <row r="25" spans="1:10" ht="59.25" customHeight="1" x14ac:dyDescent="0.2">
      <c r="A25" s="348"/>
      <c r="B25" s="349"/>
      <c r="C25" s="349"/>
      <c r="D25" s="349"/>
      <c r="E25" s="349"/>
      <c r="F25" s="349"/>
      <c r="G25" s="349"/>
      <c r="H25" s="349"/>
      <c r="I25" s="350"/>
      <c r="J25" s="203" t="str">
        <f>"500 merkkiä ("&amp;TEXT(LEN(A25),"0")&amp;" käytetty)"</f>
        <v>500 merkkiä (0 käytetty)</v>
      </c>
    </row>
    <row r="26" spans="1:10" x14ac:dyDescent="0.2">
      <c r="A26" s="53"/>
      <c r="B26" s="7"/>
      <c r="C26" s="7"/>
      <c r="D26" s="7"/>
      <c r="E26" s="7"/>
      <c r="F26" s="7"/>
      <c r="G26" s="7"/>
      <c r="H26" s="7"/>
      <c r="I26" s="7"/>
      <c r="J26" s="54"/>
    </row>
    <row r="27" spans="1:10" ht="21" customHeight="1" x14ac:dyDescent="0.2">
      <c r="A27" s="55" t="s">
        <v>61</v>
      </c>
      <c r="B27" s="7"/>
      <c r="C27" s="7"/>
      <c r="D27" s="7"/>
      <c r="E27" s="7"/>
      <c r="F27" s="7"/>
      <c r="G27" s="7"/>
      <c r="H27" s="7"/>
      <c r="I27" s="7"/>
      <c r="J27" s="54"/>
    </row>
    <row r="28" spans="1:10" x14ac:dyDescent="0.2">
      <c r="A28" s="55" t="s">
        <v>7</v>
      </c>
      <c r="B28" s="10"/>
      <c r="C28" s="7"/>
      <c r="D28" s="10" t="s">
        <v>8</v>
      </c>
      <c r="E28" s="7"/>
      <c r="F28" s="7"/>
      <c r="G28" s="7"/>
      <c r="H28" s="7"/>
      <c r="I28" s="7"/>
      <c r="J28" s="54"/>
    </row>
    <row r="29" spans="1:10" ht="21" customHeight="1" x14ac:dyDescent="0.2">
      <c r="A29" s="101" t="s">
        <v>72</v>
      </c>
      <c r="B29" s="15"/>
      <c r="C29" s="15"/>
      <c r="D29" s="15"/>
      <c r="E29" s="15"/>
      <c r="F29" s="15"/>
      <c r="G29" s="15"/>
      <c r="H29" s="15"/>
      <c r="I29" s="15"/>
      <c r="J29" s="62"/>
    </row>
    <row r="30" spans="1:10" ht="179.25" customHeight="1" x14ac:dyDescent="0.2">
      <c r="A30" s="348"/>
      <c r="B30" s="352"/>
      <c r="C30" s="352"/>
      <c r="D30" s="352"/>
      <c r="E30" s="352"/>
      <c r="F30" s="352"/>
      <c r="G30" s="352"/>
      <c r="H30" s="352"/>
      <c r="I30" s="353"/>
      <c r="J30" s="204" t="str">
        <f>"1500 merkkiä ("&amp;TEXT(LEN(A30),"0")&amp;" käytetty)"</f>
        <v>1500 merkkiä (0 käytetty)</v>
      </c>
    </row>
    <row r="31" spans="1:10" x14ac:dyDescent="0.2">
      <c r="A31" s="80"/>
      <c r="B31" s="20"/>
      <c r="C31" s="20"/>
      <c r="D31" s="20"/>
      <c r="E31" s="20"/>
      <c r="F31" s="20"/>
      <c r="G31" s="20"/>
      <c r="H31" s="20"/>
      <c r="I31" s="20"/>
      <c r="J31" s="65"/>
    </row>
    <row r="32" spans="1:10" x14ac:dyDescent="0.2">
      <c r="A32" s="53"/>
      <c r="B32" s="7"/>
      <c r="C32" s="7"/>
      <c r="D32" s="7"/>
      <c r="E32" s="7"/>
      <c r="F32" s="7"/>
      <c r="G32" s="7"/>
      <c r="H32" s="7"/>
      <c r="I32" s="7"/>
      <c r="J32" s="54"/>
    </row>
    <row r="33" spans="1:19" x14ac:dyDescent="0.2">
      <c r="A33" s="55" t="s">
        <v>62</v>
      </c>
      <c r="B33" s="7"/>
      <c r="C33" s="7"/>
      <c r="D33" s="7"/>
      <c r="E33" s="7"/>
      <c r="F33" s="7"/>
      <c r="G33" s="7"/>
      <c r="H33" s="7"/>
      <c r="I33" s="7"/>
      <c r="J33" s="54"/>
    </row>
    <row r="34" spans="1:19" ht="318" customHeight="1" x14ac:dyDescent="0.2">
      <c r="A34" s="348"/>
      <c r="B34" s="349"/>
      <c r="C34" s="349"/>
      <c r="D34" s="349"/>
      <c r="E34" s="349"/>
      <c r="F34" s="349"/>
      <c r="G34" s="349"/>
      <c r="H34" s="349"/>
      <c r="I34" s="350"/>
      <c r="J34" s="203" t="str">
        <f>"3000 merkkiä ("&amp;TEXT(LEN(A34),"0")&amp;" käytetty)"</f>
        <v>3000 merkkiä (0 käytetty)</v>
      </c>
      <c r="L34" s="345" t="s">
        <v>81</v>
      </c>
      <c r="M34" s="345"/>
      <c r="N34" s="345"/>
      <c r="O34" s="345"/>
      <c r="P34" s="345"/>
      <c r="Q34" s="345"/>
      <c r="R34" s="345"/>
      <c r="S34" s="345"/>
    </row>
    <row r="35" spans="1:19" x14ac:dyDescent="0.2">
      <c r="A35" s="53"/>
      <c r="B35" s="7"/>
      <c r="C35" s="7"/>
      <c r="D35" s="7"/>
      <c r="E35" s="7"/>
      <c r="F35" s="7"/>
      <c r="G35" s="7"/>
      <c r="H35" s="7"/>
      <c r="I35" s="7"/>
      <c r="J35" s="54"/>
    </row>
    <row r="36" spans="1:19" x14ac:dyDescent="0.2">
      <c r="A36" s="55" t="s">
        <v>63</v>
      </c>
      <c r="B36" s="7"/>
      <c r="C36" s="7"/>
      <c r="D36" s="7"/>
      <c r="E36" s="7"/>
      <c r="F36" s="7"/>
      <c r="G36" s="7"/>
      <c r="H36" s="7"/>
      <c r="I36" s="7"/>
      <c r="J36" s="54"/>
    </row>
    <row r="37" spans="1:19" ht="30" customHeight="1" x14ac:dyDescent="0.2">
      <c r="A37" s="391"/>
      <c r="B37" s="434"/>
      <c r="C37" s="434"/>
      <c r="D37" s="434"/>
      <c r="E37" s="434"/>
      <c r="F37" s="434"/>
      <c r="G37" s="434"/>
      <c r="H37" s="434"/>
      <c r="I37" s="434"/>
      <c r="J37" s="203" t="str">
        <f>"250 merkkiä ("&amp;TEXT(LEN(A37),"0")&amp;" käytetty)"</f>
        <v>250 merkkiä (0 käytetty)</v>
      </c>
      <c r="L37" s="345" t="s">
        <v>221</v>
      </c>
      <c r="M37" s="345"/>
      <c r="N37" s="345"/>
      <c r="O37" s="345"/>
      <c r="P37" s="345"/>
      <c r="Q37" s="345"/>
      <c r="R37" s="345"/>
      <c r="S37" s="345"/>
    </row>
    <row r="38" spans="1:19" x14ac:dyDescent="0.2">
      <c r="A38" s="55"/>
      <c r="B38" s="10"/>
      <c r="C38" s="7"/>
      <c r="D38" s="9"/>
      <c r="E38" s="7"/>
      <c r="F38" s="7"/>
      <c r="G38" s="7"/>
      <c r="H38" s="7"/>
      <c r="I38" s="7"/>
      <c r="J38" s="200"/>
    </row>
    <row r="39" spans="1:19" x14ac:dyDescent="0.2">
      <c r="A39" s="55" t="s">
        <v>224</v>
      </c>
      <c r="B39" s="10"/>
      <c r="C39" s="7"/>
      <c r="D39" s="9"/>
      <c r="E39" s="7"/>
      <c r="F39" s="7"/>
      <c r="G39" s="7"/>
      <c r="H39" s="7"/>
      <c r="I39" s="7"/>
      <c r="J39" s="200"/>
    </row>
    <row r="40" spans="1:19" ht="120" customHeight="1" x14ac:dyDescent="0.2">
      <c r="A40" s="417"/>
      <c r="B40" s="420"/>
      <c r="C40" s="420"/>
      <c r="D40" s="420"/>
      <c r="E40" s="420"/>
      <c r="F40" s="420"/>
      <c r="G40" s="420"/>
      <c r="H40" s="420"/>
      <c r="I40" s="421"/>
      <c r="J40" s="203" t="str">
        <f>"1000 merkkiä ("&amp;TEXT(LEN(A40),"0")&amp;" käytetty)"</f>
        <v>1000 merkkiä (0 käytetty)</v>
      </c>
      <c r="L40" s="345" t="s">
        <v>82</v>
      </c>
      <c r="M40" s="345"/>
      <c r="N40" s="345"/>
      <c r="O40" s="345"/>
      <c r="P40" s="345"/>
      <c r="Q40" s="345"/>
      <c r="R40" s="345"/>
      <c r="S40" s="345"/>
    </row>
    <row r="41" spans="1:19" x14ac:dyDescent="0.2">
      <c r="A41" s="55"/>
      <c r="B41" s="10"/>
      <c r="C41" s="7"/>
      <c r="D41" s="9"/>
      <c r="E41" s="7"/>
      <c r="F41" s="7"/>
      <c r="G41" s="7"/>
      <c r="H41" s="7"/>
      <c r="I41" s="7"/>
      <c r="J41" s="54"/>
    </row>
    <row r="42" spans="1:19" ht="25.15" customHeight="1" x14ac:dyDescent="0.2">
      <c r="A42" s="102"/>
      <c r="B42" s="98"/>
      <c r="C42" s="12"/>
      <c r="D42" s="99"/>
      <c r="E42" s="12"/>
      <c r="F42" s="12"/>
      <c r="G42" s="12"/>
      <c r="H42" s="12"/>
      <c r="I42" s="12"/>
      <c r="J42" s="57"/>
      <c r="L42" s="418"/>
      <c r="M42" s="418"/>
      <c r="N42" s="418"/>
      <c r="O42" s="418"/>
      <c r="P42" s="418"/>
      <c r="Q42" s="418"/>
      <c r="R42" s="418"/>
      <c r="S42" s="418"/>
    </row>
    <row r="43" spans="1:19" ht="21" customHeight="1" x14ac:dyDescent="0.2">
      <c r="A43" s="96" t="s">
        <v>64</v>
      </c>
      <c r="B43" s="95"/>
      <c r="C43" s="11"/>
      <c r="D43" s="89"/>
      <c r="E43" s="11"/>
      <c r="F43" s="11"/>
      <c r="G43" s="11"/>
      <c r="H43" s="11"/>
      <c r="I43" s="11"/>
      <c r="J43" s="97"/>
    </row>
    <row r="44" spans="1:19" ht="21" customHeight="1" x14ac:dyDescent="0.2">
      <c r="A44" s="85" t="s">
        <v>65</v>
      </c>
      <c r="B44" s="31"/>
      <c r="C44" s="31"/>
      <c r="D44" s="100"/>
      <c r="E44" s="31"/>
      <c r="F44" s="31"/>
      <c r="G44" s="100"/>
      <c r="H44" s="31"/>
      <c r="I44" s="31"/>
      <c r="J44" s="84"/>
      <c r="L44" s="345" t="s">
        <v>420</v>
      </c>
      <c r="M44" s="345"/>
      <c r="N44" s="345"/>
      <c r="O44" s="345"/>
      <c r="P44" s="345"/>
      <c r="Q44" s="345"/>
      <c r="R44" s="345"/>
      <c r="S44" s="345"/>
    </row>
    <row r="45" spans="1:19" ht="72" customHeight="1" x14ac:dyDescent="0.2">
      <c r="A45" s="417"/>
      <c r="B45" s="415"/>
      <c r="C45" s="415"/>
      <c r="D45" s="415"/>
      <c r="E45" s="415"/>
      <c r="F45" s="415"/>
      <c r="G45" s="415"/>
      <c r="H45" s="415"/>
      <c r="I45" s="416"/>
      <c r="J45" s="203" t="str">
        <f>"500 merkkiä ("&amp;TEXT(LEN(A45),"0")&amp;" käytetty)"</f>
        <v>500 merkkiä (0 käytetty)</v>
      </c>
      <c r="L45" s="345"/>
      <c r="M45" s="345"/>
      <c r="N45" s="345"/>
      <c r="O45" s="345"/>
      <c r="P45" s="345"/>
      <c r="Q45" s="345"/>
      <c r="R45" s="345"/>
      <c r="S45" s="345"/>
    </row>
    <row r="46" spans="1:19" ht="21" customHeight="1" x14ac:dyDescent="0.2">
      <c r="A46" s="101" t="str">
        <f>A44 &amp; " - Toiminto 1"</f>
        <v>Tavoite 1 - Toiminto 1</v>
      </c>
      <c r="B46" s="15"/>
      <c r="C46" s="15"/>
      <c r="D46" s="18"/>
      <c r="E46" s="15"/>
      <c r="F46" s="15"/>
      <c r="G46" s="18"/>
      <c r="H46" s="15"/>
      <c r="I46" s="15"/>
      <c r="J46" s="62"/>
    </row>
    <row r="47" spans="1:19" ht="79.5" customHeight="1" x14ac:dyDescent="0.2">
      <c r="A47" s="417" t="s">
        <v>419</v>
      </c>
      <c r="B47" s="415"/>
      <c r="C47" s="415"/>
      <c r="D47" s="415"/>
      <c r="E47" s="415"/>
      <c r="F47" s="415"/>
      <c r="G47" s="415"/>
      <c r="H47" s="415"/>
      <c r="I47" s="416"/>
      <c r="J47" s="203" t="str">
        <f>"500 merkkiä ("&amp;TEXT(LEN(A47),"0")&amp;" käytetty)"</f>
        <v>500 merkkiä (10 käytetty)</v>
      </c>
    </row>
    <row r="48" spans="1:19" ht="21" customHeight="1" x14ac:dyDescent="0.2">
      <c r="A48" s="101" t="str">
        <f>A44 &amp; " - Toiminto 1 - Kuvaus"</f>
        <v>Tavoite 1 - Toiminto 1 - Kuvaus</v>
      </c>
      <c r="B48" s="15"/>
      <c r="C48" s="15"/>
      <c r="D48" s="18"/>
      <c r="E48" s="15"/>
      <c r="F48" s="15"/>
      <c r="G48" s="18"/>
      <c r="H48" s="15"/>
      <c r="I48" s="15"/>
      <c r="J48" s="62"/>
    </row>
    <row r="49" spans="1:10" ht="199.5" customHeight="1" x14ac:dyDescent="0.2">
      <c r="A49" s="417"/>
      <c r="B49" s="415"/>
      <c r="C49" s="415"/>
      <c r="D49" s="415"/>
      <c r="E49" s="415"/>
      <c r="F49" s="415"/>
      <c r="G49" s="415"/>
      <c r="H49" s="415"/>
      <c r="I49" s="416"/>
      <c r="J49" s="203" t="str">
        <f>"1500 merkkiä ("&amp;TEXT(LEN(A49),"0")&amp;" käytetty)"</f>
        <v>1500 merkkiä (0 käytetty)</v>
      </c>
    </row>
    <row r="50" spans="1:10" ht="21" customHeight="1" x14ac:dyDescent="0.2">
      <c r="A50" s="101" t="str">
        <f>A44 &amp; " - Toiminto 1 - Tulostavoite"</f>
        <v>Tavoite 1 - Toiminto 1 - Tulostavoite</v>
      </c>
      <c r="B50" s="15"/>
      <c r="C50" s="15"/>
      <c r="D50" s="18"/>
      <c r="E50" s="15"/>
      <c r="F50" s="15"/>
      <c r="G50" s="18"/>
      <c r="H50" s="15"/>
      <c r="I50" s="15"/>
      <c r="J50" s="62"/>
    </row>
    <row r="51" spans="1:10" ht="83.25" customHeight="1" x14ac:dyDescent="0.2">
      <c r="A51" s="417" t="s">
        <v>421</v>
      </c>
      <c r="B51" s="415"/>
      <c r="C51" s="415"/>
      <c r="D51" s="415"/>
      <c r="E51" s="415"/>
      <c r="F51" s="415"/>
      <c r="G51" s="415"/>
      <c r="H51" s="415"/>
      <c r="I51" s="416"/>
      <c r="J51" s="203" t="str">
        <f>"500 merkkiä ("&amp;TEXT(LEN(A51),"0")&amp;" käytetty)"</f>
        <v>500 merkkiä (14 käytetty)</v>
      </c>
    </row>
    <row r="52" spans="1:10" ht="21" customHeight="1" x14ac:dyDescent="0.2">
      <c r="A52" s="101" t="str">
        <f>A44 &amp; " - Toiminto 2"</f>
        <v>Tavoite 1 - Toiminto 2</v>
      </c>
      <c r="B52" s="15"/>
      <c r="C52" s="15"/>
      <c r="D52" s="18"/>
      <c r="E52" s="15"/>
      <c r="F52" s="15"/>
      <c r="G52" s="18"/>
      <c r="H52" s="15"/>
      <c r="I52" s="15"/>
      <c r="J52" s="62"/>
    </row>
    <row r="53" spans="1:10" ht="79.5" customHeight="1" x14ac:dyDescent="0.2">
      <c r="A53" s="417"/>
      <c r="B53" s="415"/>
      <c r="C53" s="415"/>
      <c r="D53" s="415"/>
      <c r="E53" s="415"/>
      <c r="F53" s="415"/>
      <c r="G53" s="415"/>
      <c r="H53" s="415"/>
      <c r="I53" s="416"/>
      <c r="J53" s="203" t="str">
        <f>"500 merkkiä ("&amp;TEXT(LEN(A53),"0")&amp;" käytetty)"</f>
        <v>500 merkkiä (0 käytetty)</v>
      </c>
    </row>
    <row r="54" spans="1:10" ht="21" customHeight="1" x14ac:dyDescent="0.2">
      <c r="A54" s="101" t="str">
        <f>A44 &amp; " - Toiminto 2 - Kuvaus"</f>
        <v>Tavoite 1 - Toiminto 2 - Kuvaus</v>
      </c>
      <c r="B54" s="15"/>
      <c r="C54" s="15"/>
      <c r="D54" s="18"/>
      <c r="E54" s="15"/>
      <c r="F54" s="15"/>
      <c r="G54" s="18"/>
      <c r="H54" s="15"/>
      <c r="I54" s="15"/>
      <c r="J54" s="62"/>
    </row>
    <row r="55" spans="1:10" ht="199.5" customHeight="1" x14ac:dyDescent="0.2">
      <c r="A55" s="417"/>
      <c r="B55" s="415"/>
      <c r="C55" s="415"/>
      <c r="D55" s="415"/>
      <c r="E55" s="415"/>
      <c r="F55" s="415"/>
      <c r="G55" s="415"/>
      <c r="H55" s="415"/>
      <c r="I55" s="416"/>
      <c r="J55" s="203" t="str">
        <f>"1500 merkkiä ("&amp;TEXT(LEN(A55),"0")&amp;" käytetty)"</f>
        <v>1500 merkkiä (0 käytetty)</v>
      </c>
    </row>
    <row r="56" spans="1:10" ht="21" customHeight="1" x14ac:dyDescent="0.2">
      <c r="A56" s="101" t="str">
        <f>A44 &amp; " - Toiminto 2 - Tulostavoite"</f>
        <v>Tavoite 1 - Toiminto 2 - Tulostavoite</v>
      </c>
      <c r="B56" s="15"/>
      <c r="C56" s="15"/>
      <c r="D56" s="18"/>
      <c r="E56" s="15"/>
      <c r="F56" s="15"/>
      <c r="G56" s="18"/>
      <c r="H56" s="15"/>
      <c r="I56" s="15"/>
      <c r="J56" s="62"/>
    </row>
    <row r="57" spans="1:10" ht="83.25" customHeight="1" x14ac:dyDescent="0.2">
      <c r="A57" s="414"/>
      <c r="B57" s="415"/>
      <c r="C57" s="415"/>
      <c r="D57" s="415"/>
      <c r="E57" s="415"/>
      <c r="F57" s="415"/>
      <c r="G57" s="415"/>
      <c r="H57" s="415"/>
      <c r="I57" s="416"/>
      <c r="J57" s="203" t="str">
        <f>"500 merkkiä ("&amp;TEXT(LEN(A57),"0")&amp;" käytetty)"</f>
        <v>500 merkkiä (0 käytetty)</v>
      </c>
    </row>
    <row r="58" spans="1:10" ht="21" customHeight="1" x14ac:dyDescent="0.2">
      <c r="A58" s="101" t="s">
        <v>238</v>
      </c>
      <c r="B58" s="15"/>
      <c r="C58" s="15"/>
      <c r="D58" s="18"/>
      <c r="E58" s="15"/>
      <c r="F58" s="15"/>
      <c r="G58" s="18"/>
      <c r="H58" s="15"/>
      <c r="I58" s="15"/>
      <c r="J58" s="62"/>
    </row>
    <row r="59" spans="1:10" ht="79.5" customHeight="1" x14ac:dyDescent="0.2">
      <c r="A59" s="417"/>
      <c r="B59" s="415"/>
      <c r="C59" s="415"/>
      <c r="D59" s="415"/>
      <c r="E59" s="415"/>
      <c r="F59" s="415"/>
      <c r="G59" s="415"/>
      <c r="H59" s="415"/>
      <c r="I59" s="416"/>
      <c r="J59" s="203" t="str">
        <f>"500 merkkiä ("&amp;TEXT(LEN(A59),"0")&amp;" käytetty)"</f>
        <v>500 merkkiä (0 käytetty)</v>
      </c>
    </row>
    <row r="60" spans="1:10" ht="21" customHeight="1" x14ac:dyDescent="0.2">
      <c r="A60" s="101" t="str">
        <f>A44 &amp; " - Toiminto 3 - Kuvaus"</f>
        <v>Tavoite 1 - Toiminto 3 - Kuvaus</v>
      </c>
      <c r="B60" s="15"/>
      <c r="C60" s="15"/>
      <c r="D60" s="18"/>
      <c r="E60" s="15"/>
      <c r="F60" s="15"/>
      <c r="G60" s="18"/>
      <c r="H60" s="15"/>
      <c r="I60" s="15"/>
      <c r="J60" s="62"/>
    </row>
    <row r="61" spans="1:10" ht="199.5" customHeight="1" x14ac:dyDescent="0.2">
      <c r="A61" s="417"/>
      <c r="B61" s="415"/>
      <c r="C61" s="415"/>
      <c r="D61" s="415"/>
      <c r="E61" s="415"/>
      <c r="F61" s="415"/>
      <c r="G61" s="415"/>
      <c r="H61" s="415"/>
      <c r="I61" s="416"/>
      <c r="J61" s="203" t="str">
        <f>"1500 merkkiä ("&amp;TEXT(LEN(A61),"0")&amp;" käytetty)"</f>
        <v>1500 merkkiä (0 käytetty)</v>
      </c>
    </row>
    <row r="62" spans="1:10" ht="21" customHeight="1" x14ac:dyDescent="0.2">
      <c r="A62" s="101" t="str">
        <f>A44 &amp; " - Toiminto 3 - Tulostavoite"</f>
        <v>Tavoite 1 - Toiminto 3 - Tulostavoite</v>
      </c>
      <c r="B62" s="15"/>
      <c r="C62" s="15"/>
      <c r="D62" s="18"/>
      <c r="E62" s="15"/>
      <c r="F62" s="15"/>
      <c r="G62" s="18"/>
      <c r="H62" s="15"/>
      <c r="I62" s="15"/>
      <c r="J62" s="62"/>
    </row>
    <row r="63" spans="1:10" ht="83.25" customHeight="1" x14ac:dyDescent="0.2">
      <c r="A63" s="414"/>
      <c r="B63" s="415"/>
      <c r="C63" s="415"/>
      <c r="D63" s="415"/>
      <c r="E63" s="415"/>
      <c r="F63" s="415"/>
      <c r="G63" s="415"/>
      <c r="H63" s="415"/>
      <c r="I63" s="416"/>
      <c r="J63" s="203" t="str">
        <f>"500 merkkiä ("&amp;TEXT(LEN(A63),"0")&amp;" käytetty)"</f>
        <v>500 merkkiä (0 käytetty)</v>
      </c>
    </row>
    <row r="64" spans="1:10" s="1" customFormat="1" ht="15" customHeight="1" x14ac:dyDescent="0.2">
      <c r="A64" s="101"/>
      <c r="B64" s="15"/>
      <c r="C64" s="15"/>
      <c r="D64" s="18"/>
      <c r="E64" s="15"/>
      <c r="F64" s="15"/>
      <c r="G64" s="18"/>
      <c r="H64" s="15"/>
      <c r="I64" s="15"/>
      <c r="J64" s="62"/>
    </row>
    <row r="65" spans="1:10" s="1" customFormat="1" ht="21" customHeight="1" x14ac:dyDescent="0.2">
      <c r="A65" s="101" t="s">
        <v>66</v>
      </c>
      <c r="B65" s="15"/>
      <c r="C65" s="15"/>
      <c r="D65" s="18"/>
      <c r="E65" s="15"/>
      <c r="F65" s="15"/>
      <c r="G65" s="18"/>
      <c r="H65" s="15"/>
      <c r="I65" s="15"/>
      <c r="J65" s="62"/>
    </row>
    <row r="66" spans="1:10" ht="72" customHeight="1" x14ac:dyDescent="0.2">
      <c r="A66" s="417"/>
      <c r="B66" s="415"/>
      <c r="C66" s="415"/>
      <c r="D66" s="415"/>
      <c r="E66" s="415"/>
      <c r="F66" s="415"/>
      <c r="G66" s="415"/>
      <c r="H66" s="415"/>
      <c r="I66" s="416"/>
      <c r="J66" s="203" t="str">
        <f>"500 merkkiä ("&amp;TEXT(LEN(A66),"0")&amp;" käytetty)"</f>
        <v>500 merkkiä (0 käytetty)</v>
      </c>
    </row>
    <row r="67" spans="1:10" ht="21" customHeight="1" x14ac:dyDescent="0.2">
      <c r="A67" s="101" t="str">
        <f>A65 &amp; " - Toiminto 1"</f>
        <v>Tavoite 2 - Toiminto 1</v>
      </c>
      <c r="B67" s="15"/>
      <c r="C67" s="15"/>
      <c r="D67" s="18"/>
      <c r="E67" s="15"/>
      <c r="F67" s="15"/>
      <c r="G67" s="18"/>
      <c r="H67" s="15"/>
      <c r="I67" s="15"/>
      <c r="J67" s="62"/>
    </row>
    <row r="68" spans="1:10" ht="79.5" customHeight="1" x14ac:dyDescent="0.2">
      <c r="A68" s="417"/>
      <c r="B68" s="415"/>
      <c r="C68" s="415"/>
      <c r="D68" s="415"/>
      <c r="E68" s="415"/>
      <c r="F68" s="415"/>
      <c r="G68" s="415"/>
      <c r="H68" s="415"/>
      <c r="I68" s="416"/>
      <c r="J68" s="203" t="str">
        <f>"500 merkkiä ("&amp;TEXT(LEN(A68),"0")&amp;" käytetty)"</f>
        <v>500 merkkiä (0 käytetty)</v>
      </c>
    </row>
    <row r="69" spans="1:10" ht="21" customHeight="1" x14ac:dyDescent="0.2">
      <c r="A69" s="101" t="str">
        <f>A65 &amp; " - Toiminto 1 - Kuvaus"</f>
        <v>Tavoite 2 - Toiminto 1 - Kuvaus</v>
      </c>
      <c r="B69" s="15"/>
      <c r="C69" s="15"/>
      <c r="D69" s="18"/>
      <c r="E69" s="15"/>
      <c r="F69" s="15"/>
      <c r="G69" s="18"/>
      <c r="H69" s="15"/>
      <c r="I69" s="15"/>
      <c r="J69" s="62"/>
    </row>
    <row r="70" spans="1:10" ht="199.5" customHeight="1" x14ac:dyDescent="0.2">
      <c r="A70" s="417"/>
      <c r="B70" s="415"/>
      <c r="C70" s="415"/>
      <c r="D70" s="415"/>
      <c r="E70" s="415"/>
      <c r="F70" s="415"/>
      <c r="G70" s="415"/>
      <c r="H70" s="415"/>
      <c r="I70" s="416"/>
      <c r="J70" s="203" t="str">
        <f>"1500 merkkiä ("&amp;TEXT(LEN(A70),"0")&amp;" käytetty)"</f>
        <v>1500 merkkiä (0 käytetty)</v>
      </c>
    </row>
    <row r="71" spans="1:10" ht="21" customHeight="1" x14ac:dyDescent="0.2">
      <c r="A71" s="101" t="str">
        <f>A65 &amp; " - Toiminto 1 - Tulostavoite"</f>
        <v>Tavoite 2 - Toiminto 1 - Tulostavoite</v>
      </c>
      <c r="B71" s="15"/>
      <c r="C71" s="15"/>
      <c r="D71" s="18"/>
      <c r="E71" s="15"/>
      <c r="F71" s="15"/>
      <c r="G71" s="18"/>
      <c r="H71" s="15"/>
      <c r="I71" s="15"/>
      <c r="J71" s="62"/>
    </row>
    <row r="72" spans="1:10" ht="83.25" customHeight="1" x14ac:dyDescent="0.2">
      <c r="A72" s="435"/>
      <c r="B72" s="436"/>
      <c r="C72" s="436"/>
      <c r="D72" s="436"/>
      <c r="E72" s="436"/>
      <c r="F72" s="436"/>
      <c r="G72" s="436"/>
      <c r="H72" s="436"/>
      <c r="I72" s="436"/>
      <c r="J72" s="203" t="str">
        <f>"500 merkkiä ("&amp;TEXT(LEN(A72),"0")&amp;" käytetty)"</f>
        <v>500 merkkiä (0 käytetty)</v>
      </c>
    </row>
    <row r="73" spans="1:10" ht="21" customHeight="1" x14ac:dyDescent="0.2">
      <c r="A73" s="101" t="str">
        <f>A65 &amp; " - Toiminto 2"</f>
        <v>Tavoite 2 - Toiminto 2</v>
      </c>
      <c r="B73" s="15"/>
      <c r="C73" s="15"/>
      <c r="D73" s="18"/>
      <c r="E73" s="15"/>
      <c r="F73" s="15"/>
      <c r="G73" s="18"/>
      <c r="H73" s="15"/>
      <c r="I73" s="15"/>
      <c r="J73" s="62"/>
    </row>
    <row r="74" spans="1:10" ht="79.5" customHeight="1" x14ac:dyDescent="0.2">
      <c r="A74" s="417"/>
      <c r="B74" s="415"/>
      <c r="C74" s="415"/>
      <c r="D74" s="415"/>
      <c r="E74" s="415"/>
      <c r="F74" s="415"/>
      <c r="G74" s="415"/>
      <c r="H74" s="415"/>
      <c r="I74" s="416"/>
      <c r="J74" s="203" t="str">
        <f>"500 merkkiä ("&amp;TEXT(LEN(A74),"0")&amp;" käytetty)"</f>
        <v>500 merkkiä (0 käytetty)</v>
      </c>
    </row>
    <row r="75" spans="1:10" ht="21" customHeight="1" x14ac:dyDescent="0.2">
      <c r="A75" s="101" t="str">
        <f>A65 &amp; " - Toiminto 2 - Kuvaus"</f>
        <v>Tavoite 2 - Toiminto 2 - Kuvaus</v>
      </c>
      <c r="B75" s="15"/>
      <c r="C75" s="15"/>
      <c r="D75" s="18"/>
      <c r="E75" s="15"/>
      <c r="F75" s="15"/>
      <c r="G75" s="18"/>
      <c r="H75" s="15"/>
      <c r="I75" s="15"/>
      <c r="J75" s="62"/>
    </row>
    <row r="76" spans="1:10" ht="199.5" customHeight="1" x14ac:dyDescent="0.2">
      <c r="A76" s="417"/>
      <c r="B76" s="415"/>
      <c r="C76" s="415"/>
      <c r="D76" s="415"/>
      <c r="E76" s="415"/>
      <c r="F76" s="415"/>
      <c r="G76" s="415"/>
      <c r="H76" s="415"/>
      <c r="I76" s="416"/>
      <c r="J76" s="203" t="str">
        <f>"1500 merkkiä ("&amp;TEXT(LEN(A76),"0")&amp;" käytetty)"</f>
        <v>1500 merkkiä (0 käytetty)</v>
      </c>
    </row>
    <row r="77" spans="1:10" ht="21" customHeight="1" x14ac:dyDescent="0.2">
      <c r="A77" s="101" t="str">
        <f>A65 &amp; " - Toiminto 2 - Tulostavoite"</f>
        <v>Tavoite 2 - Toiminto 2 - Tulostavoite</v>
      </c>
      <c r="B77" s="15"/>
      <c r="C77" s="15"/>
      <c r="D77" s="18"/>
      <c r="E77" s="15"/>
      <c r="F77" s="15"/>
      <c r="G77" s="18"/>
      <c r="H77" s="15"/>
      <c r="I77" s="15"/>
      <c r="J77" s="62"/>
    </row>
    <row r="78" spans="1:10" ht="83.25" customHeight="1" x14ac:dyDescent="0.2">
      <c r="A78" s="414"/>
      <c r="B78" s="415"/>
      <c r="C78" s="415"/>
      <c r="D78" s="415"/>
      <c r="E78" s="415"/>
      <c r="F78" s="415"/>
      <c r="G78" s="415"/>
      <c r="H78" s="415"/>
      <c r="I78" s="416"/>
      <c r="J78" s="203" t="str">
        <f>"500 merkkiä ("&amp;TEXT(LEN(A78),"0")&amp;" käytetty)"</f>
        <v>500 merkkiä (0 käytetty)</v>
      </c>
    </row>
    <row r="79" spans="1:10" ht="21" customHeight="1" x14ac:dyDescent="0.2">
      <c r="A79" s="101" t="str">
        <f>A65 &amp; " - Toiminto 3"</f>
        <v>Tavoite 2 - Toiminto 3</v>
      </c>
      <c r="B79" s="15"/>
      <c r="C79" s="15"/>
      <c r="D79" s="18"/>
      <c r="E79" s="15"/>
      <c r="F79" s="15"/>
      <c r="G79" s="18"/>
      <c r="H79" s="15"/>
      <c r="I79" s="15"/>
      <c r="J79" s="62"/>
    </row>
    <row r="80" spans="1:10" ht="79.5" customHeight="1" x14ac:dyDescent="0.2">
      <c r="A80" s="417"/>
      <c r="B80" s="415"/>
      <c r="C80" s="415"/>
      <c r="D80" s="415"/>
      <c r="E80" s="415"/>
      <c r="F80" s="415"/>
      <c r="G80" s="415"/>
      <c r="H80" s="415"/>
      <c r="I80" s="416"/>
      <c r="J80" s="203" t="str">
        <f>"500 merkkiä ("&amp;TEXT(LEN(A80),"0")&amp;" käytetty)"</f>
        <v>500 merkkiä (0 käytetty)</v>
      </c>
    </row>
    <row r="81" spans="1:10" ht="21" customHeight="1" x14ac:dyDescent="0.2">
      <c r="A81" s="101" t="str">
        <f>A65 &amp; " - Toiminto 3 - Kuvaus"</f>
        <v>Tavoite 2 - Toiminto 3 - Kuvaus</v>
      </c>
      <c r="B81" s="15"/>
      <c r="C81" s="15"/>
      <c r="D81" s="18"/>
      <c r="E81" s="15"/>
      <c r="F81" s="15"/>
      <c r="G81" s="18"/>
      <c r="H81" s="15"/>
      <c r="I81" s="15"/>
      <c r="J81" s="62"/>
    </row>
    <row r="82" spans="1:10" ht="199.5" customHeight="1" x14ac:dyDescent="0.2">
      <c r="A82" s="417"/>
      <c r="B82" s="415"/>
      <c r="C82" s="415"/>
      <c r="D82" s="415"/>
      <c r="E82" s="415"/>
      <c r="F82" s="415"/>
      <c r="G82" s="415"/>
      <c r="H82" s="415"/>
      <c r="I82" s="416"/>
      <c r="J82" s="203" t="str">
        <f>"1500 merkkiä ("&amp;TEXT(LEN(A82),"0")&amp;" käytetty)"</f>
        <v>1500 merkkiä (0 käytetty)</v>
      </c>
    </row>
    <row r="83" spans="1:10" ht="21" customHeight="1" x14ac:dyDescent="0.2">
      <c r="A83" s="101" t="str">
        <f>A65 &amp; " - Toiminto 3 - Tulostavoite"</f>
        <v>Tavoite 2 - Toiminto 3 - Tulostavoite</v>
      </c>
      <c r="B83" s="15"/>
      <c r="C83" s="15"/>
      <c r="D83" s="18"/>
      <c r="E83" s="15"/>
      <c r="F83" s="15"/>
      <c r="G83" s="18"/>
      <c r="H83" s="15"/>
      <c r="I83" s="15"/>
      <c r="J83" s="62"/>
    </row>
    <row r="84" spans="1:10" ht="83.25" customHeight="1" x14ac:dyDescent="0.2">
      <c r="A84" s="414"/>
      <c r="B84" s="415"/>
      <c r="C84" s="415"/>
      <c r="D84" s="415"/>
      <c r="E84" s="415"/>
      <c r="F84" s="415"/>
      <c r="G84" s="415"/>
      <c r="H84" s="415"/>
      <c r="I84" s="416"/>
      <c r="J84" s="203" t="str">
        <f>"500 merkkiä ("&amp;TEXT(LEN(A84),"0")&amp;" käytetty)"</f>
        <v>500 merkkiä (0 käytetty)</v>
      </c>
    </row>
    <row r="85" spans="1:10" ht="12.75" customHeight="1" x14ac:dyDescent="0.2">
      <c r="A85" s="101"/>
      <c r="B85" s="15"/>
      <c r="C85" s="15"/>
      <c r="D85" s="18"/>
      <c r="E85" s="15"/>
      <c r="F85" s="15"/>
      <c r="G85" s="18"/>
      <c r="H85" s="15"/>
      <c r="I85" s="15"/>
      <c r="J85" s="62"/>
    </row>
    <row r="86" spans="1:10" ht="21" customHeight="1" x14ac:dyDescent="0.2">
      <c r="A86" s="101" t="s">
        <v>67</v>
      </c>
      <c r="B86" s="15"/>
      <c r="C86" s="15"/>
      <c r="D86" s="18"/>
      <c r="E86" s="15"/>
      <c r="F86" s="15"/>
      <c r="G86" s="18"/>
      <c r="H86" s="15"/>
      <c r="I86" s="15"/>
      <c r="J86" s="62"/>
    </row>
    <row r="87" spans="1:10" ht="72" customHeight="1" x14ac:dyDescent="0.2">
      <c r="A87" s="417"/>
      <c r="B87" s="415"/>
      <c r="C87" s="415"/>
      <c r="D87" s="415"/>
      <c r="E87" s="415"/>
      <c r="F87" s="415"/>
      <c r="G87" s="415"/>
      <c r="H87" s="415"/>
      <c r="I87" s="416"/>
      <c r="J87" s="203" t="str">
        <f>"500 merkkiä ("&amp;TEXT(LEN(A87),"0")&amp;" käytetty)"</f>
        <v>500 merkkiä (0 käytetty)</v>
      </c>
    </row>
    <row r="88" spans="1:10" ht="21" customHeight="1" x14ac:dyDescent="0.2">
      <c r="A88" s="101" t="str">
        <f>A86 &amp; " - Toiminto 1"</f>
        <v>Tavoite 3 - Toiminto 1</v>
      </c>
      <c r="B88" s="15"/>
      <c r="C88" s="15"/>
      <c r="D88" s="18"/>
      <c r="E88" s="15"/>
      <c r="F88" s="15"/>
      <c r="G88" s="18"/>
      <c r="H88" s="15"/>
      <c r="I88" s="15"/>
      <c r="J88" s="62"/>
    </row>
    <row r="89" spans="1:10" ht="79.5" customHeight="1" x14ac:dyDescent="0.2">
      <c r="A89" s="417"/>
      <c r="B89" s="415"/>
      <c r="C89" s="415"/>
      <c r="D89" s="415"/>
      <c r="E89" s="415"/>
      <c r="F89" s="415"/>
      <c r="G89" s="415"/>
      <c r="H89" s="415"/>
      <c r="I89" s="416"/>
      <c r="J89" s="203" t="str">
        <f>"500 merkkiä ("&amp;TEXT(LEN(A89),"0")&amp;" käytetty)"</f>
        <v>500 merkkiä (0 käytetty)</v>
      </c>
    </row>
    <row r="90" spans="1:10" ht="21" customHeight="1" x14ac:dyDescent="0.2">
      <c r="A90" s="101" t="str">
        <f>A86 &amp; " - Toiminto 1 - Kuvaus"</f>
        <v>Tavoite 3 - Toiminto 1 - Kuvaus</v>
      </c>
      <c r="B90" s="15"/>
      <c r="C90" s="15"/>
      <c r="D90" s="18"/>
      <c r="E90" s="15"/>
      <c r="F90" s="15"/>
      <c r="G90" s="18"/>
      <c r="H90" s="15"/>
      <c r="I90" s="15"/>
      <c r="J90" s="62"/>
    </row>
    <row r="91" spans="1:10" ht="199.5" customHeight="1" x14ac:dyDescent="0.2">
      <c r="A91" s="417"/>
      <c r="B91" s="415"/>
      <c r="C91" s="415"/>
      <c r="D91" s="415"/>
      <c r="E91" s="415"/>
      <c r="F91" s="415"/>
      <c r="G91" s="415"/>
      <c r="H91" s="415"/>
      <c r="I91" s="416"/>
      <c r="J91" s="203" t="str">
        <f>"1500 merkkiä ("&amp;TEXT(LEN(A91),"0")&amp;" käytetty)"</f>
        <v>1500 merkkiä (0 käytetty)</v>
      </c>
    </row>
    <row r="92" spans="1:10" ht="21" customHeight="1" x14ac:dyDescent="0.2">
      <c r="A92" s="101" t="str">
        <f>A86 &amp; " - Toiminto 1 - Tulostavoite"</f>
        <v>Tavoite 3 - Toiminto 1 - Tulostavoite</v>
      </c>
      <c r="B92" s="15"/>
      <c r="C92" s="15"/>
      <c r="D92" s="18"/>
      <c r="E92" s="15"/>
      <c r="F92" s="15"/>
      <c r="G92" s="18"/>
      <c r="H92" s="15"/>
      <c r="I92" s="15"/>
      <c r="J92" s="62"/>
    </row>
    <row r="93" spans="1:10" ht="83.25" customHeight="1" x14ac:dyDescent="0.2">
      <c r="A93" s="414"/>
      <c r="B93" s="415"/>
      <c r="C93" s="415"/>
      <c r="D93" s="415"/>
      <c r="E93" s="415"/>
      <c r="F93" s="415"/>
      <c r="G93" s="415"/>
      <c r="H93" s="415"/>
      <c r="I93" s="416"/>
      <c r="J93" s="203" t="str">
        <f>"500 merkkiä ("&amp;TEXT(LEN(A93),"0")&amp;" käytetty)"</f>
        <v>500 merkkiä (0 käytetty)</v>
      </c>
    </row>
    <row r="94" spans="1:10" ht="21" customHeight="1" x14ac:dyDescent="0.2">
      <c r="A94" s="101" t="str">
        <f>A86 &amp; " - Toiminto 2"</f>
        <v>Tavoite 3 - Toiminto 2</v>
      </c>
      <c r="B94" s="15"/>
      <c r="C94" s="15"/>
      <c r="D94" s="18"/>
      <c r="E94" s="15"/>
      <c r="F94" s="15"/>
      <c r="G94" s="18"/>
      <c r="H94" s="15"/>
      <c r="I94" s="15"/>
      <c r="J94" s="62"/>
    </row>
    <row r="95" spans="1:10" ht="79.5" customHeight="1" x14ac:dyDescent="0.2">
      <c r="A95" s="417"/>
      <c r="B95" s="415"/>
      <c r="C95" s="415"/>
      <c r="D95" s="415"/>
      <c r="E95" s="415"/>
      <c r="F95" s="415"/>
      <c r="G95" s="415"/>
      <c r="H95" s="415"/>
      <c r="I95" s="416"/>
      <c r="J95" s="203" t="str">
        <f>"500 merkkiä ("&amp;TEXT(LEN(A95),"0")&amp;" käytetty)"</f>
        <v>500 merkkiä (0 käytetty)</v>
      </c>
    </row>
    <row r="96" spans="1:10" ht="21" customHeight="1" x14ac:dyDescent="0.2">
      <c r="A96" s="101" t="str">
        <f>A86 &amp; " - Toiminto 2 - Kuvaus"</f>
        <v>Tavoite 3 - Toiminto 2 - Kuvaus</v>
      </c>
      <c r="B96" s="15"/>
      <c r="C96" s="15"/>
      <c r="D96" s="18"/>
      <c r="E96" s="15"/>
      <c r="F96" s="15"/>
      <c r="G96" s="18"/>
      <c r="H96" s="15"/>
      <c r="I96" s="15"/>
      <c r="J96" s="62"/>
    </row>
    <row r="97" spans="1:10" ht="199.5" customHeight="1" x14ac:dyDescent="0.2">
      <c r="A97" s="417"/>
      <c r="B97" s="415"/>
      <c r="C97" s="415"/>
      <c r="D97" s="415"/>
      <c r="E97" s="415"/>
      <c r="F97" s="415"/>
      <c r="G97" s="415"/>
      <c r="H97" s="415"/>
      <c r="I97" s="416"/>
      <c r="J97" s="203" t="str">
        <f>"1500 merkkiä ("&amp;TEXT(LEN(A97),"0")&amp;" käytetty)"</f>
        <v>1500 merkkiä (0 käytetty)</v>
      </c>
    </row>
    <row r="98" spans="1:10" ht="21" customHeight="1" x14ac:dyDescent="0.2">
      <c r="A98" s="101" t="str">
        <f>A86 &amp; " - Toiminto 2 - Tulostavoite"</f>
        <v>Tavoite 3 - Toiminto 2 - Tulostavoite</v>
      </c>
      <c r="B98" s="15"/>
      <c r="C98" s="15"/>
      <c r="D98" s="18"/>
      <c r="E98" s="15"/>
      <c r="F98" s="15"/>
      <c r="G98" s="18"/>
      <c r="H98" s="15"/>
      <c r="I98" s="15"/>
      <c r="J98" s="62"/>
    </row>
    <row r="99" spans="1:10" ht="83.25" customHeight="1" x14ac:dyDescent="0.2">
      <c r="A99" s="414"/>
      <c r="B99" s="415"/>
      <c r="C99" s="415"/>
      <c r="D99" s="415"/>
      <c r="E99" s="415"/>
      <c r="F99" s="415"/>
      <c r="G99" s="415"/>
      <c r="H99" s="415"/>
      <c r="I99" s="416"/>
      <c r="J99" s="203" t="str">
        <f>"500 merkkiä ("&amp;TEXT(LEN(A99),"0")&amp;" käytetty)"</f>
        <v>500 merkkiä (0 käytetty)</v>
      </c>
    </row>
    <row r="100" spans="1:10" ht="21" customHeight="1" x14ac:dyDescent="0.2">
      <c r="A100" s="101" t="str">
        <f>A86 &amp; " - Toiminto 3"</f>
        <v>Tavoite 3 - Toiminto 3</v>
      </c>
      <c r="B100" s="15"/>
      <c r="C100" s="15"/>
      <c r="D100" s="18"/>
      <c r="E100" s="15"/>
      <c r="F100" s="15"/>
      <c r="G100" s="18"/>
      <c r="H100" s="15"/>
      <c r="I100" s="15"/>
      <c r="J100" s="62"/>
    </row>
    <row r="101" spans="1:10" ht="79.5" customHeight="1" x14ac:dyDescent="0.2">
      <c r="A101" s="417"/>
      <c r="B101" s="415"/>
      <c r="C101" s="415"/>
      <c r="D101" s="415"/>
      <c r="E101" s="415"/>
      <c r="F101" s="415"/>
      <c r="G101" s="415"/>
      <c r="H101" s="415"/>
      <c r="I101" s="416"/>
      <c r="J101" s="203" t="str">
        <f>"500 merkkiä ("&amp;TEXT(LEN(A101),"0")&amp;" käytetty)"</f>
        <v>500 merkkiä (0 käytetty)</v>
      </c>
    </row>
    <row r="102" spans="1:10" ht="21" customHeight="1" x14ac:dyDescent="0.2">
      <c r="A102" s="101" t="str">
        <f>A86 &amp; " - Toiminto 3 - Kuvaus"</f>
        <v>Tavoite 3 - Toiminto 3 - Kuvaus</v>
      </c>
      <c r="B102" s="15"/>
      <c r="C102" s="15"/>
      <c r="D102" s="18"/>
      <c r="E102" s="15"/>
      <c r="F102" s="15"/>
      <c r="G102" s="18"/>
      <c r="H102" s="15"/>
      <c r="I102" s="15"/>
      <c r="J102" s="62"/>
    </row>
    <row r="103" spans="1:10" ht="199.5" customHeight="1" x14ac:dyDescent="0.2">
      <c r="A103" s="417"/>
      <c r="B103" s="415"/>
      <c r="C103" s="415"/>
      <c r="D103" s="415"/>
      <c r="E103" s="415"/>
      <c r="F103" s="415"/>
      <c r="G103" s="415"/>
      <c r="H103" s="415"/>
      <c r="I103" s="416"/>
      <c r="J103" s="203" t="str">
        <f>"1500 merkkiä ("&amp;TEXT(LEN(A103),"0")&amp;" käytetty)"</f>
        <v>1500 merkkiä (0 käytetty)</v>
      </c>
    </row>
    <row r="104" spans="1:10" ht="21" customHeight="1" x14ac:dyDescent="0.2">
      <c r="A104" s="101" t="str">
        <f>A86 &amp; " - Toiminto 3 - Tulostavoite"</f>
        <v>Tavoite 3 - Toiminto 3 - Tulostavoite</v>
      </c>
      <c r="B104" s="15"/>
      <c r="C104" s="15"/>
      <c r="D104" s="18"/>
      <c r="E104" s="15"/>
      <c r="F104" s="15"/>
      <c r="G104" s="18"/>
      <c r="H104" s="15"/>
      <c r="I104" s="15"/>
      <c r="J104" s="62"/>
    </row>
    <row r="105" spans="1:10" ht="83.25" customHeight="1" x14ac:dyDescent="0.2">
      <c r="A105" s="414"/>
      <c r="B105" s="415"/>
      <c r="C105" s="415"/>
      <c r="D105" s="415"/>
      <c r="E105" s="415"/>
      <c r="F105" s="415"/>
      <c r="G105" s="415"/>
      <c r="H105" s="415"/>
      <c r="I105" s="416"/>
      <c r="J105" s="203" t="str">
        <f>"500 merkkiä ("&amp;TEXT(LEN(A105),"0")&amp;" käytetty)"</f>
        <v>500 merkkiä (0 käytetty)</v>
      </c>
    </row>
    <row r="106" spans="1:10" ht="12" customHeight="1" x14ac:dyDescent="0.2">
      <c r="A106" s="101"/>
      <c r="B106" s="15"/>
      <c r="C106" s="15"/>
      <c r="D106" s="18"/>
      <c r="E106" s="15"/>
      <c r="F106" s="15"/>
      <c r="G106" s="18"/>
      <c r="H106" s="15"/>
      <c r="I106" s="15"/>
      <c r="J106" s="62"/>
    </row>
    <row r="107" spans="1:10" s="1" customFormat="1" ht="21" customHeight="1" x14ac:dyDescent="0.2">
      <c r="A107" s="101" t="s">
        <v>237</v>
      </c>
      <c r="B107" s="15"/>
      <c r="C107" s="15"/>
      <c r="D107" s="18"/>
      <c r="E107" s="15"/>
      <c r="F107" s="15"/>
      <c r="G107" s="18"/>
      <c r="H107" s="15"/>
      <c r="I107" s="15"/>
      <c r="J107" s="62"/>
    </row>
    <row r="108" spans="1:10" ht="72" customHeight="1" x14ac:dyDescent="0.2">
      <c r="A108" s="417"/>
      <c r="B108" s="415"/>
      <c r="C108" s="415"/>
      <c r="D108" s="415"/>
      <c r="E108" s="415"/>
      <c r="F108" s="415"/>
      <c r="G108" s="415"/>
      <c r="H108" s="415"/>
      <c r="I108" s="416"/>
      <c r="J108" s="203" t="str">
        <f>"500 merkkiä ("&amp;TEXT(LEN(A108),"0")&amp;" käytetty)"</f>
        <v>500 merkkiä (0 käytetty)</v>
      </c>
    </row>
    <row r="109" spans="1:10" ht="21" customHeight="1" x14ac:dyDescent="0.2">
      <c r="A109" s="101" t="str">
        <f>A107 &amp; " - Toiminto 1"</f>
        <v>Tavoite 4 - Toiminto 1</v>
      </c>
      <c r="B109" s="15"/>
      <c r="C109" s="15"/>
      <c r="D109" s="18"/>
      <c r="E109" s="15"/>
      <c r="F109" s="15"/>
      <c r="G109" s="18"/>
      <c r="H109" s="15"/>
      <c r="I109" s="15"/>
      <c r="J109" s="62"/>
    </row>
    <row r="110" spans="1:10" ht="79.5" customHeight="1" x14ac:dyDescent="0.2">
      <c r="A110" s="417"/>
      <c r="B110" s="415"/>
      <c r="C110" s="415"/>
      <c r="D110" s="415"/>
      <c r="E110" s="415"/>
      <c r="F110" s="415"/>
      <c r="G110" s="415"/>
      <c r="H110" s="415"/>
      <c r="I110" s="416"/>
      <c r="J110" s="203" t="str">
        <f>"500 merkkiä ("&amp;TEXT(LEN(A110),"0")&amp;" käytetty)"</f>
        <v>500 merkkiä (0 käytetty)</v>
      </c>
    </row>
    <row r="111" spans="1:10" ht="21" customHeight="1" x14ac:dyDescent="0.2">
      <c r="A111" s="101" t="str">
        <f>A107 &amp; " - Toiminto 1 - Kuvaus"</f>
        <v>Tavoite 4 - Toiminto 1 - Kuvaus</v>
      </c>
      <c r="B111" s="15"/>
      <c r="C111" s="15"/>
      <c r="D111" s="18"/>
      <c r="E111" s="15"/>
      <c r="F111" s="15"/>
      <c r="G111" s="18"/>
      <c r="H111" s="15"/>
      <c r="I111" s="15"/>
      <c r="J111" s="62"/>
    </row>
    <row r="112" spans="1:10" ht="199.5" customHeight="1" x14ac:dyDescent="0.2">
      <c r="A112" s="417"/>
      <c r="B112" s="415"/>
      <c r="C112" s="415"/>
      <c r="D112" s="415"/>
      <c r="E112" s="415"/>
      <c r="F112" s="415"/>
      <c r="G112" s="415"/>
      <c r="H112" s="415"/>
      <c r="I112" s="416"/>
      <c r="J112" s="203" t="str">
        <f>"1500 merkkiä ("&amp;TEXT(LEN(A112),"0")&amp;" käytetty)"</f>
        <v>1500 merkkiä (0 käytetty)</v>
      </c>
    </row>
    <row r="113" spans="1:19" ht="21" customHeight="1" x14ac:dyDescent="0.2">
      <c r="A113" s="101" t="str">
        <f>A107 &amp; " - Toiminto 1 - Tulostavoite"</f>
        <v>Tavoite 4 - Toiminto 1 - Tulostavoite</v>
      </c>
      <c r="B113" s="15"/>
      <c r="C113" s="15"/>
      <c r="D113" s="18"/>
      <c r="E113" s="15"/>
      <c r="F113" s="15"/>
      <c r="G113" s="18"/>
      <c r="H113" s="15"/>
      <c r="I113" s="15"/>
      <c r="J113" s="62"/>
    </row>
    <row r="114" spans="1:19" ht="83.25" customHeight="1" x14ac:dyDescent="0.2">
      <c r="A114" s="414"/>
      <c r="B114" s="415"/>
      <c r="C114" s="415"/>
      <c r="D114" s="415"/>
      <c r="E114" s="415"/>
      <c r="F114" s="415"/>
      <c r="G114" s="415"/>
      <c r="H114" s="415"/>
      <c r="I114" s="416"/>
      <c r="J114" s="203" t="str">
        <f>"500 merkkiä ("&amp;TEXT(LEN(A114),"0")&amp;" käytetty)"</f>
        <v>500 merkkiä (0 käytetty)</v>
      </c>
    </row>
    <row r="115" spans="1:19" ht="21" customHeight="1" x14ac:dyDescent="0.2">
      <c r="A115" s="101" t="str">
        <f>A107 &amp; " - Toiminto 2"</f>
        <v>Tavoite 4 - Toiminto 2</v>
      </c>
      <c r="B115" s="15"/>
      <c r="C115" s="15"/>
      <c r="D115" s="18"/>
      <c r="E115" s="15"/>
      <c r="F115" s="15"/>
      <c r="G115" s="18"/>
      <c r="H115" s="15"/>
      <c r="I115" s="15"/>
      <c r="J115" s="62"/>
    </row>
    <row r="116" spans="1:19" ht="79.5" customHeight="1" x14ac:dyDescent="0.2">
      <c r="A116" s="417"/>
      <c r="B116" s="415"/>
      <c r="C116" s="415"/>
      <c r="D116" s="415"/>
      <c r="E116" s="415"/>
      <c r="F116" s="415"/>
      <c r="G116" s="415"/>
      <c r="H116" s="415"/>
      <c r="I116" s="416"/>
      <c r="J116" s="203" t="str">
        <f>"500 merkkiä ("&amp;TEXT(LEN(A116),"0")&amp;" käytetty)"</f>
        <v>500 merkkiä (0 käytetty)</v>
      </c>
    </row>
    <row r="117" spans="1:19" ht="21" customHeight="1" x14ac:dyDescent="0.2">
      <c r="A117" s="101" t="str">
        <f>A107 &amp; " - Toiminto 2 - Kuvaus"</f>
        <v>Tavoite 4 - Toiminto 2 - Kuvaus</v>
      </c>
      <c r="B117" s="15"/>
      <c r="C117" s="15"/>
      <c r="D117" s="18"/>
      <c r="E117" s="15"/>
      <c r="F117" s="15"/>
      <c r="G117" s="18"/>
      <c r="H117" s="15"/>
      <c r="I117" s="15"/>
      <c r="J117" s="62"/>
    </row>
    <row r="118" spans="1:19" ht="199.5" customHeight="1" x14ac:dyDescent="0.2">
      <c r="A118" s="417"/>
      <c r="B118" s="415"/>
      <c r="C118" s="415"/>
      <c r="D118" s="415"/>
      <c r="E118" s="415"/>
      <c r="F118" s="415"/>
      <c r="G118" s="415"/>
      <c r="H118" s="415"/>
      <c r="I118" s="416"/>
      <c r="J118" s="203" t="str">
        <f>"1500 merkkiä ("&amp;TEXT(LEN(A118),"0")&amp;" käytetty)"</f>
        <v>1500 merkkiä (0 käytetty)</v>
      </c>
    </row>
    <row r="119" spans="1:19" ht="21" customHeight="1" x14ac:dyDescent="0.2">
      <c r="A119" s="101" t="str">
        <f>A107 &amp; " - Toiminto 2 - Tulostavoite"</f>
        <v>Tavoite 4 - Toiminto 2 - Tulostavoite</v>
      </c>
      <c r="B119" s="15"/>
      <c r="C119" s="15"/>
      <c r="D119" s="18"/>
      <c r="E119" s="15"/>
      <c r="F119" s="15"/>
      <c r="G119" s="18"/>
      <c r="H119" s="15"/>
      <c r="I119" s="15"/>
      <c r="J119" s="62"/>
    </row>
    <row r="120" spans="1:19" ht="83.25" customHeight="1" x14ac:dyDescent="0.2">
      <c r="A120" s="414"/>
      <c r="B120" s="415"/>
      <c r="C120" s="415"/>
      <c r="D120" s="415"/>
      <c r="E120" s="415"/>
      <c r="F120" s="415"/>
      <c r="G120" s="415"/>
      <c r="H120" s="415"/>
      <c r="I120" s="416"/>
      <c r="J120" s="203" t="str">
        <f>"500 merkkiä ("&amp;TEXT(LEN(A120),"0")&amp;" käytetty)"</f>
        <v>500 merkkiä (0 käytetty)</v>
      </c>
    </row>
    <row r="121" spans="1:19" ht="21" customHeight="1" x14ac:dyDescent="0.2">
      <c r="A121" s="101" t="str">
        <f>A107 &amp; " - Toiminto 3"</f>
        <v>Tavoite 4 - Toiminto 3</v>
      </c>
      <c r="B121" s="15"/>
      <c r="C121" s="15"/>
      <c r="D121" s="18"/>
      <c r="E121" s="15"/>
      <c r="F121" s="15"/>
      <c r="G121" s="18"/>
      <c r="H121" s="15"/>
      <c r="I121" s="15"/>
      <c r="J121" s="62"/>
    </row>
    <row r="122" spans="1:19" ht="79.5" customHeight="1" x14ac:dyDescent="0.2">
      <c r="A122" s="417"/>
      <c r="B122" s="415"/>
      <c r="C122" s="415"/>
      <c r="D122" s="415"/>
      <c r="E122" s="415"/>
      <c r="F122" s="415"/>
      <c r="G122" s="415"/>
      <c r="H122" s="415"/>
      <c r="I122" s="416"/>
      <c r="J122" s="203" t="str">
        <f>"500 merkkiä ("&amp;TEXT(LEN(A122),"0")&amp;" käytetty)"</f>
        <v>500 merkkiä (0 käytetty)</v>
      </c>
    </row>
    <row r="123" spans="1:19" ht="21" customHeight="1" x14ac:dyDescent="0.2">
      <c r="A123" s="101" t="str">
        <f>A107 &amp; " - Toiminto 3 - Kuvaus"</f>
        <v>Tavoite 4 - Toiminto 3 - Kuvaus</v>
      </c>
      <c r="B123" s="15"/>
      <c r="C123" s="15"/>
      <c r="D123" s="18"/>
      <c r="E123" s="15"/>
      <c r="F123" s="15"/>
      <c r="G123" s="18"/>
      <c r="H123" s="15"/>
      <c r="I123" s="15"/>
      <c r="J123" s="62"/>
    </row>
    <row r="124" spans="1:19" ht="199.5" customHeight="1" x14ac:dyDescent="0.2">
      <c r="A124" s="417"/>
      <c r="B124" s="415"/>
      <c r="C124" s="415"/>
      <c r="D124" s="415"/>
      <c r="E124" s="415"/>
      <c r="F124" s="415"/>
      <c r="G124" s="415"/>
      <c r="H124" s="415"/>
      <c r="I124" s="416"/>
      <c r="J124" s="203" t="str">
        <f>"1500 merkkiä ("&amp;TEXT(LEN(A124),"0")&amp;" käytetty)"</f>
        <v>1500 merkkiä (0 käytetty)</v>
      </c>
    </row>
    <row r="125" spans="1:19" ht="21" customHeight="1" x14ac:dyDescent="0.2">
      <c r="A125" s="101" t="str">
        <f>A107 &amp; " - Toiminto 3 - Tulostavoite"</f>
        <v>Tavoite 4 - Toiminto 3 - Tulostavoite</v>
      </c>
      <c r="B125" s="15"/>
      <c r="C125" s="15"/>
      <c r="D125" s="18"/>
      <c r="E125" s="15"/>
      <c r="F125" s="15"/>
      <c r="G125" s="18"/>
      <c r="H125" s="15"/>
      <c r="I125" s="15"/>
      <c r="J125" s="62"/>
    </row>
    <row r="126" spans="1:19" ht="83.25" customHeight="1" x14ac:dyDescent="0.2">
      <c r="A126" s="414"/>
      <c r="B126" s="415"/>
      <c r="C126" s="415"/>
      <c r="D126" s="415"/>
      <c r="E126" s="415"/>
      <c r="F126" s="415"/>
      <c r="G126" s="415"/>
      <c r="H126" s="415"/>
      <c r="I126" s="416"/>
      <c r="J126" s="203" t="str">
        <f>"500 merkkiä ("&amp;TEXT(LEN(A126),"0")&amp;" käytetty)"</f>
        <v>500 merkkiä (0 käytetty)</v>
      </c>
    </row>
    <row r="127" spans="1:19" x14ac:dyDescent="0.2">
      <c r="A127" s="18"/>
      <c r="B127" s="18"/>
      <c r="C127" s="18"/>
      <c r="D127" s="18"/>
      <c r="E127" s="18"/>
      <c r="F127" s="18"/>
      <c r="G127" s="18"/>
      <c r="H127" s="18"/>
      <c r="I127" s="18"/>
      <c r="J127" s="62"/>
    </row>
    <row r="128" spans="1:19" ht="21" customHeight="1" x14ac:dyDescent="0.2">
      <c r="A128" s="101" t="s">
        <v>68</v>
      </c>
      <c r="B128" s="15"/>
      <c r="C128" s="15"/>
      <c r="D128" s="15"/>
      <c r="E128" s="15"/>
      <c r="F128" s="15"/>
      <c r="G128" s="15"/>
      <c r="H128" s="15"/>
      <c r="I128" s="15"/>
      <c r="J128" s="62"/>
      <c r="L128" s="104" t="s">
        <v>83</v>
      </c>
      <c r="M128" s="194"/>
      <c r="N128" s="194"/>
      <c r="O128" s="194"/>
      <c r="P128" s="194"/>
      <c r="Q128" s="194"/>
      <c r="R128" s="194"/>
      <c r="S128" s="194"/>
    </row>
    <row r="129" spans="1:22" ht="168" customHeight="1" x14ac:dyDescent="0.2">
      <c r="A129" s="348"/>
      <c r="B129" s="352"/>
      <c r="C129" s="352"/>
      <c r="D129" s="352"/>
      <c r="E129" s="352"/>
      <c r="F129" s="352"/>
      <c r="G129" s="352"/>
      <c r="H129" s="352"/>
      <c r="I129" s="353"/>
      <c r="J129" s="203" t="str">
        <f>"1500 merkkiä ("&amp;TEXT(LEN(A129),"0")&amp;" käytetty)"</f>
        <v>1500 merkkiä (0 käytetty)</v>
      </c>
      <c r="L129" s="193" t="s">
        <v>84</v>
      </c>
      <c r="M129" s="194"/>
      <c r="N129" s="194"/>
      <c r="O129" s="194"/>
      <c r="P129" s="194"/>
      <c r="Q129" s="194"/>
      <c r="R129" s="194"/>
      <c r="S129" s="194"/>
    </row>
    <row r="130" spans="1:22" x14ac:dyDescent="0.2">
      <c r="A130" s="79"/>
      <c r="B130" s="15"/>
      <c r="C130" s="15"/>
      <c r="D130" s="15"/>
      <c r="E130" s="15"/>
      <c r="F130" s="15"/>
      <c r="G130" s="15"/>
      <c r="H130" s="15"/>
      <c r="I130" s="15"/>
      <c r="J130" s="62"/>
    </row>
    <row r="131" spans="1:22" ht="21" customHeight="1" x14ac:dyDescent="0.2">
      <c r="A131" s="101" t="s">
        <v>69</v>
      </c>
      <c r="B131" s="15"/>
      <c r="C131" s="15"/>
      <c r="D131" s="15"/>
      <c r="E131" s="15"/>
      <c r="F131" s="15"/>
      <c r="G131" s="15"/>
      <c r="H131" s="15"/>
      <c r="I131" s="15"/>
      <c r="J131" s="62"/>
    </row>
    <row r="132" spans="1:22" ht="180" customHeight="1" x14ac:dyDescent="0.2">
      <c r="A132" s="348"/>
      <c r="B132" s="352"/>
      <c r="C132" s="352"/>
      <c r="D132" s="352"/>
      <c r="E132" s="352"/>
      <c r="F132" s="352"/>
      <c r="G132" s="352"/>
      <c r="H132" s="352"/>
      <c r="I132" s="353"/>
      <c r="J132" s="203" t="str">
        <f>"1500 merkkiä ("&amp;TEXT(LEN(A132),"0")&amp;" käytetty)"</f>
        <v>1500 merkkiä (0 käytetty)</v>
      </c>
      <c r="L132" s="193" t="s">
        <v>85</v>
      </c>
      <c r="M132" s="35"/>
      <c r="N132" s="35"/>
      <c r="O132" s="35"/>
      <c r="P132" s="35"/>
      <c r="Q132" s="35"/>
      <c r="R132" s="35"/>
      <c r="S132" s="35"/>
    </row>
    <row r="133" spans="1:22" x14ac:dyDescent="0.2">
      <c r="A133" s="79"/>
      <c r="B133" s="15"/>
      <c r="C133" s="15"/>
      <c r="D133" s="15"/>
      <c r="E133" s="15"/>
      <c r="F133" s="15"/>
      <c r="G133" s="15"/>
      <c r="H133" s="15"/>
      <c r="I133" s="15"/>
      <c r="J133" s="62"/>
    </row>
    <row r="134" spans="1:22" x14ac:dyDescent="0.2">
      <c r="A134" s="79"/>
      <c r="B134" s="15"/>
      <c r="C134" s="15"/>
      <c r="D134" s="15"/>
      <c r="E134" s="15"/>
      <c r="F134" s="15"/>
      <c r="G134" s="15"/>
      <c r="H134" s="15"/>
      <c r="I134" s="15"/>
      <c r="J134" s="62"/>
    </row>
    <row r="135" spans="1:22" ht="21" customHeight="1" x14ac:dyDescent="0.2">
      <c r="A135" s="79" t="s">
        <v>70</v>
      </c>
      <c r="B135" s="15"/>
      <c r="C135" s="15"/>
      <c r="D135" s="15"/>
      <c r="E135" s="15"/>
      <c r="F135" s="15"/>
      <c r="G135" s="15"/>
      <c r="H135" s="15"/>
      <c r="I135" s="15"/>
      <c r="J135" s="62"/>
    </row>
    <row r="136" spans="1:22" ht="183" customHeight="1" x14ac:dyDescent="0.2">
      <c r="A136" s="348"/>
      <c r="B136" s="349"/>
      <c r="C136" s="349"/>
      <c r="D136" s="349"/>
      <c r="E136" s="349"/>
      <c r="F136" s="349"/>
      <c r="G136" s="349"/>
      <c r="H136" s="349"/>
      <c r="I136" s="350"/>
      <c r="J136" s="203" t="str">
        <f>"1500 merkkiä ("&amp;TEXT(LEN(A136),"0")&amp;" käytetty)"</f>
        <v>1500 merkkiä (0 käytetty)</v>
      </c>
      <c r="L136" s="193" t="s">
        <v>86</v>
      </c>
      <c r="M136" s="35"/>
      <c r="N136" s="35"/>
      <c r="O136" s="35"/>
      <c r="P136" s="35"/>
      <c r="Q136" s="35"/>
      <c r="R136" s="35"/>
      <c r="S136" s="35"/>
    </row>
    <row r="137" spans="1:22" x14ac:dyDescent="0.2">
      <c r="A137" s="79"/>
      <c r="B137" s="15"/>
      <c r="C137" s="15"/>
      <c r="D137" s="15"/>
      <c r="E137" s="15"/>
      <c r="F137" s="15"/>
      <c r="G137" s="15"/>
      <c r="H137" s="15"/>
      <c r="I137" s="15"/>
      <c r="J137" s="62"/>
    </row>
    <row r="138" spans="1:22" ht="21" customHeight="1" x14ac:dyDescent="0.2">
      <c r="A138" s="79" t="s">
        <v>71</v>
      </c>
      <c r="B138" s="15"/>
      <c r="C138" s="15"/>
      <c r="D138" s="15"/>
      <c r="E138" s="15"/>
      <c r="F138" s="15"/>
      <c r="G138" s="15"/>
      <c r="H138" s="15"/>
      <c r="I138" s="15"/>
      <c r="J138" s="62"/>
      <c r="L138" s="36" t="s">
        <v>98</v>
      </c>
      <c r="M138" s="35"/>
      <c r="N138" s="35"/>
      <c r="O138" s="35"/>
      <c r="P138" s="35"/>
      <c r="Q138" s="35"/>
      <c r="R138" s="35"/>
      <c r="S138" s="35"/>
      <c r="T138" s="35"/>
      <c r="U138" s="35"/>
      <c r="V138" s="35"/>
    </row>
    <row r="139" spans="1:22" ht="181.5" customHeight="1" x14ac:dyDescent="0.2">
      <c r="A139" s="348"/>
      <c r="B139" s="352"/>
      <c r="C139" s="352"/>
      <c r="D139" s="352"/>
      <c r="E139" s="352"/>
      <c r="F139" s="352"/>
      <c r="G139" s="352"/>
      <c r="H139" s="352"/>
      <c r="I139" s="353"/>
      <c r="J139" s="203" t="str">
        <f>"1500 merkkiä ("&amp;TEXT(LEN(A139),"0")&amp;" käytetty)"</f>
        <v>1500 merkkiä (0 käytetty)</v>
      </c>
      <c r="L139" s="193" t="s">
        <v>99</v>
      </c>
      <c r="M139" s="35"/>
      <c r="N139" s="35"/>
      <c r="O139" s="35"/>
      <c r="P139" s="35"/>
      <c r="Q139" s="35"/>
      <c r="R139" s="35"/>
      <c r="S139" s="35"/>
      <c r="T139" s="35"/>
      <c r="U139" s="35"/>
      <c r="V139" s="35"/>
    </row>
    <row r="140" spans="1:22" ht="13.5" thickBot="1" x14ac:dyDescent="0.25">
      <c r="A140" s="86"/>
      <c r="B140" s="87"/>
      <c r="C140" s="87"/>
      <c r="D140" s="87"/>
      <c r="E140" s="87"/>
      <c r="F140" s="87"/>
      <c r="G140" s="87"/>
      <c r="H140" s="87"/>
      <c r="I140" s="87"/>
      <c r="J140" s="88"/>
    </row>
  </sheetData>
  <sheetProtection password="EE35" sheet="1" objects="1" scenarios="1" selectLockedCells="1"/>
  <customSheetViews>
    <customSheetView guid="{4B7031FE-A209-4425-A537-9C5805C2F335}" showPageBreaks="1" printArea="1" topLeftCell="A31">
      <selection activeCell="C57" sqref="C57:H61"/>
      <pageMargins left="0.39370078740157483" right="0.39370078740157483" top="0.39370078740157483" bottom="0.39370078740157483" header="0.51181102362204722" footer="0.51181102362204722"/>
      <pageSetup paperSize="9" orientation="portrait" r:id="rId1"/>
      <headerFooter alignWithMargins="0"/>
    </customSheetView>
  </customSheetViews>
  <mergeCells count="65">
    <mergeCell ref="L37:S37"/>
    <mergeCell ref="L40:S40"/>
    <mergeCell ref="A139:I139"/>
    <mergeCell ref="A132:I132"/>
    <mergeCell ref="A129:I129"/>
    <mergeCell ref="A47:I47"/>
    <mergeCell ref="A49:I49"/>
    <mergeCell ref="A51:I51"/>
    <mergeCell ref="A63:I63"/>
    <mergeCell ref="A66:I66"/>
    <mergeCell ref="A53:I53"/>
    <mergeCell ref="A55:I55"/>
    <mergeCell ref="A57:I57"/>
    <mergeCell ref="A59:I59"/>
    <mergeCell ref="A61:I61"/>
    <mergeCell ref="A40:I40"/>
    <mergeCell ref="A34:I34"/>
    <mergeCell ref="A37:I37"/>
    <mergeCell ref="A45:I45"/>
    <mergeCell ref="A136:I136"/>
    <mergeCell ref="L34:S34"/>
    <mergeCell ref="A68:I68"/>
    <mergeCell ref="A70:I70"/>
    <mergeCell ref="A72:I72"/>
    <mergeCell ref="A74:I74"/>
    <mergeCell ref="A76:I76"/>
    <mergeCell ref="A91:I91"/>
    <mergeCell ref="A93:I93"/>
    <mergeCell ref="A95:I95"/>
    <mergeCell ref="A97:I97"/>
    <mergeCell ref="A78:I78"/>
    <mergeCell ref="A80:I80"/>
    <mergeCell ref="A25:I25"/>
    <mergeCell ref="A30:I30"/>
    <mergeCell ref="A13:I13"/>
    <mergeCell ref="A15:I15"/>
    <mergeCell ref="A17:I17"/>
    <mergeCell ref="L15:Q15"/>
    <mergeCell ref="A19:C19"/>
    <mergeCell ref="N4:P4"/>
    <mergeCell ref="A8:J8"/>
    <mergeCell ref="A9:J9"/>
    <mergeCell ref="E19:G19"/>
    <mergeCell ref="D10:I11"/>
    <mergeCell ref="L13:Q13"/>
    <mergeCell ref="A82:I82"/>
    <mergeCell ref="A84:I84"/>
    <mergeCell ref="A87:I87"/>
    <mergeCell ref="L42:S42"/>
    <mergeCell ref="A124:I124"/>
    <mergeCell ref="A99:I99"/>
    <mergeCell ref="A101:I101"/>
    <mergeCell ref="A103:I103"/>
    <mergeCell ref="A105:I105"/>
    <mergeCell ref="A89:I89"/>
    <mergeCell ref="L44:S45"/>
    <mergeCell ref="A126:I126"/>
    <mergeCell ref="A122:I122"/>
    <mergeCell ref="A108:I108"/>
    <mergeCell ref="A110:I110"/>
    <mergeCell ref="A112:I112"/>
    <mergeCell ref="A114:I114"/>
    <mergeCell ref="A116:I116"/>
    <mergeCell ref="A118:I118"/>
    <mergeCell ref="A120:I120"/>
  </mergeCells>
  <dataValidations count="5">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A45:I45 A47:I47 A51:I51 A53:I53 A57:I57 A59:I59 A63:I63 A66:I66 A68:I68 A72:I72 A74:I74 A78:I78 A80:I80 A84:I84 A87:I87 A89:I89 A93:I93 A95:I95 A101:I101 A105:I105 A108:I108 A110:I110 A114:I114 A116:I116 A120:I120 A122:I122 A126:I126 A25:I25 A15:I15 A13:I13 A99:I99">
      <formula1>500</formula1>
    </dataValidation>
    <dataValidation type="textLength" operator="lessThanOrEqual" allowBlank="1" showInputMessage="1" showErrorMessage="1" errorTitle="Rajoitettu merkkimäärä" error="Tähän kenttään voi kirjoittaa vain 1500 merkkiä._x000a__x000a_Yritä uudelleen (Retry), vähennä merkkejä ja hyväksy teksti sitten uudelleen." sqref="A139:I139 A30:I30 A49:I49 A55:I55 A61:I61 A70:I70 A76:I76 A82:I82 A97:I97 A91:I91 A124:I124 A103:I103 A112:I112 A118:I118 A129:I129 A132:I132 A136:I136">
      <formula1>1500</formula1>
    </dataValidation>
    <dataValidation type="textLength" operator="lessThanOrEqual" allowBlank="1" showInputMessage="1" showErrorMessage="1" errorTitle="Rajoitettu merkkimäärä" error="Tähän kenttään voi kirjoittaa vain 3000 merkkiä._x000a__x000a_Yritä uudelleen (Retry), vähennä merkkejä ja hyväksy teksti sitten uudelleen." sqref="A34:I34">
      <formula1>3000</formula1>
    </dataValidation>
    <dataValidation type="textLength" operator="lessThanOrEqual" allowBlank="1" showInputMessage="1" showErrorMessage="1" errorTitle="Rajoitettu merkkimäärä" error="Tähän kenttään voi kirjoittaa vain 250 merkkiä._x000a__x000a_Yritä uudelleen (Retry), vähennä merkkejä ja hyväksy teksti sitten uudelleen." sqref="A37:I37">
      <formula1>250</formula1>
    </dataValidation>
    <dataValidation type="textLength" operator="lessThanOrEqual" allowBlank="1" showInputMessage="1" showErrorMessage="1" errorTitle="Rajoitettu merkkimäärä" error="Tähän kenttään voi kirjoittaa vain 1000 merkkiä._x000a__x000a_Yritä uudelleen (Retry), vähennä merkkejä ja hyväksy teksti sitten uudelleen." sqref="A40:I40">
      <formula1>1000</formula1>
    </dataValidation>
  </dataValidations>
  <hyperlinks>
    <hyperlink ref="N4:P4" location="'Aloita tästä'!A1" display="PALAA TÄSTÄ KANSISIVULLE"/>
  </hyperlinks>
  <pageMargins left="0.39370078740157483" right="0.70866141732283472" top="0.39370078740157483" bottom="0.78740157480314965" header="0.31496062992125984" footer="0.31496062992125984"/>
  <pageSetup paperSize="9" scale="94" fitToHeight="0" orientation="portrait" r:id="rId2"/>
  <rowBreaks count="11" manualBreakCount="11">
    <brk id="31" max="9" man="1"/>
    <brk id="42" max="9" man="1"/>
    <brk id="53" max="9" man="1"/>
    <brk id="64" max="9" man="1"/>
    <brk id="74" max="9" man="1"/>
    <brk id="85" max="9" man="1"/>
    <brk id="95" max="9" man="1"/>
    <brk id="106" max="9" man="1"/>
    <brk id="116" max="9" man="1"/>
    <brk id="127" max="9" man="1"/>
    <brk id="134" max="9" man="1"/>
  </rowBreaks>
  <drawing r:id="rId3"/>
  <legacyDrawing r:id="rId4"/>
  <mc:AlternateContent xmlns:mc="http://schemas.openxmlformats.org/markup-compatibility/2006">
    <mc:Choice Requires="x14">
      <controls>
        <mc:AlternateContent xmlns:mc="http://schemas.openxmlformats.org/markup-compatibility/2006">
          <mc:Choice Requires="x14">
            <control shapeId="4112" r:id="rId5" name="Check Box 16">
              <controlPr defaultSize="0" autoFill="0" autoLine="0" autoPict="0">
                <anchor moveWithCells="1">
                  <from>
                    <xdr:col>0</xdr:col>
                    <xdr:colOff>409575</xdr:colOff>
                    <xdr:row>26</xdr:row>
                    <xdr:rowOff>238125</xdr:rowOff>
                  </from>
                  <to>
                    <xdr:col>1</xdr:col>
                    <xdr:colOff>19050</xdr:colOff>
                    <xdr:row>28</xdr:row>
                    <xdr:rowOff>28575</xdr:rowOff>
                  </to>
                </anchor>
              </controlPr>
            </control>
          </mc:Choice>
        </mc:AlternateContent>
        <mc:AlternateContent xmlns:mc="http://schemas.openxmlformats.org/markup-compatibility/2006">
          <mc:Choice Requires="x14">
            <control shapeId="4113" r:id="rId6" name="Check Box 17">
              <controlPr defaultSize="0" autoFill="0" autoLine="0" autoPict="0">
                <anchor moveWithCells="1">
                  <from>
                    <xdr:col>3</xdr:col>
                    <xdr:colOff>257175</xdr:colOff>
                    <xdr:row>26</xdr:row>
                    <xdr:rowOff>247650</xdr:rowOff>
                  </from>
                  <to>
                    <xdr:col>3</xdr:col>
                    <xdr:colOff>561975</xdr:colOff>
                    <xdr:row>28</xdr:row>
                    <xdr:rowOff>28575</xdr:rowOff>
                  </to>
                </anchor>
              </controlPr>
            </control>
          </mc:Choice>
        </mc:AlternateContent>
        <mc:AlternateContent xmlns:mc="http://schemas.openxmlformats.org/markup-compatibility/2006">
          <mc:Choice Requires="x14">
            <control shapeId="4184" r:id="rId7" name="Check Box 88">
              <controlPr defaultSize="0" autoFill="0" autoLine="0" autoPict="0">
                <anchor moveWithCells="1">
                  <from>
                    <xdr:col>1</xdr:col>
                    <xdr:colOff>57150</xdr:colOff>
                    <xdr:row>20</xdr:row>
                    <xdr:rowOff>257175</xdr:rowOff>
                  </from>
                  <to>
                    <xdr:col>1</xdr:col>
                    <xdr:colOff>352425</xdr:colOff>
                    <xdr:row>22</xdr:row>
                    <xdr:rowOff>47625</xdr:rowOff>
                  </to>
                </anchor>
              </controlPr>
            </control>
          </mc:Choice>
        </mc:AlternateContent>
        <mc:AlternateContent xmlns:mc="http://schemas.openxmlformats.org/markup-compatibility/2006">
          <mc:Choice Requires="x14">
            <control shapeId="4185" r:id="rId8" name="Check Box 89">
              <controlPr defaultSize="0" autoFill="0" autoLine="0" autoPict="0">
                <anchor moveWithCells="1">
                  <from>
                    <xdr:col>4</xdr:col>
                    <xdr:colOff>238125</xdr:colOff>
                    <xdr:row>21</xdr:row>
                    <xdr:rowOff>0</xdr:rowOff>
                  </from>
                  <to>
                    <xdr:col>4</xdr:col>
                    <xdr:colOff>542925</xdr:colOff>
                    <xdr:row>22</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AC229"/>
  <sheetViews>
    <sheetView showGridLines="0" zoomScaleNormal="100" workbookViewId="0">
      <selection activeCell="J14" sqref="J14"/>
    </sheetView>
  </sheetViews>
  <sheetFormatPr defaultRowHeight="12.75" x14ac:dyDescent="0.2"/>
  <cols>
    <col min="1" max="1" width="10.28515625" customWidth="1"/>
    <col min="3" max="3" width="4.85546875" customWidth="1"/>
    <col min="4" max="4" width="9.140625" customWidth="1"/>
    <col min="6" max="7" width="9.140625" customWidth="1"/>
    <col min="9" max="9" width="9.42578125" customWidth="1"/>
    <col min="10" max="10" width="10.28515625" customWidth="1"/>
    <col min="11" max="11" width="1.85546875" style="175" customWidth="1"/>
    <col min="12" max="12" width="14.5703125" style="288" customWidth="1"/>
    <col min="13" max="27" width="9.140625" style="175"/>
  </cols>
  <sheetData>
    <row r="1" spans="1:25" x14ac:dyDescent="0.2">
      <c r="A1" s="24"/>
      <c r="B1" s="24"/>
      <c r="C1" s="24"/>
      <c r="D1" s="24"/>
      <c r="E1" s="24"/>
      <c r="F1" s="24"/>
      <c r="G1" s="24"/>
      <c r="H1" s="24"/>
      <c r="I1" s="24"/>
      <c r="J1" s="24"/>
      <c r="K1" s="174"/>
      <c r="L1" s="287"/>
    </row>
    <row r="2" spans="1:25" x14ac:dyDescent="0.2">
      <c r="A2" s="24"/>
      <c r="B2" s="24"/>
      <c r="C2" s="24"/>
      <c r="D2" s="24"/>
      <c r="E2" s="24"/>
      <c r="F2" s="24"/>
      <c r="G2" s="24"/>
      <c r="H2" s="24"/>
      <c r="I2" s="24"/>
      <c r="J2" s="24"/>
      <c r="K2" s="174"/>
      <c r="L2" s="287"/>
    </row>
    <row r="3" spans="1:25" x14ac:dyDescent="0.2">
      <c r="A3" s="24"/>
      <c r="B3" s="24"/>
      <c r="C3" s="24"/>
      <c r="D3" s="24"/>
      <c r="E3" s="24"/>
      <c r="F3" s="24"/>
      <c r="G3" s="24"/>
      <c r="H3" s="24"/>
      <c r="I3" s="24"/>
      <c r="J3" s="24"/>
      <c r="K3" s="174"/>
      <c r="L3" s="287"/>
      <c r="N3" s="341" t="s">
        <v>223</v>
      </c>
      <c r="O3" s="342"/>
      <c r="P3" s="343"/>
    </row>
    <row r="4" spans="1:25" x14ac:dyDescent="0.2">
      <c r="A4" s="24"/>
      <c r="B4" s="24"/>
      <c r="C4" s="24"/>
      <c r="D4" s="24"/>
      <c r="E4" s="24"/>
      <c r="F4" s="24"/>
      <c r="G4" s="24"/>
      <c r="H4" s="24"/>
      <c r="I4" s="24"/>
      <c r="J4" s="24"/>
      <c r="K4" s="174"/>
      <c r="L4" s="287"/>
    </row>
    <row r="5" spans="1:25" x14ac:dyDescent="0.2">
      <c r="A5" s="24"/>
      <c r="B5" s="24"/>
      <c r="C5" s="24"/>
      <c r="D5" s="24"/>
      <c r="E5" s="24"/>
      <c r="F5" s="24"/>
      <c r="G5" s="24"/>
      <c r="H5" s="24"/>
      <c r="I5" s="24"/>
      <c r="J5" s="24"/>
      <c r="K5" s="174"/>
      <c r="L5" s="287"/>
    </row>
    <row r="6" spans="1:25" x14ac:dyDescent="0.2">
      <c r="A6" s="24"/>
      <c r="B6" s="24"/>
      <c r="C6" s="24"/>
      <c r="D6" s="24"/>
      <c r="E6" s="24"/>
      <c r="F6" s="24"/>
      <c r="G6" s="24"/>
      <c r="H6" s="24"/>
      <c r="I6" s="24"/>
      <c r="J6" s="24"/>
      <c r="K6" s="174"/>
      <c r="L6" s="287"/>
    </row>
    <row r="7" spans="1:25" x14ac:dyDescent="0.2">
      <c r="A7" s="114" t="s">
        <v>74</v>
      </c>
      <c r="B7" s="24"/>
      <c r="C7" s="24"/>
      <c r="D7" s="24"/>
      <c r="E7" s="24"/>
      <c r="F7" s="24"/>
      <c r="G7" s="24"/>
      <c r="H7" s="24"/>
      <c r="I7" s="24"/>
      <c r="J7" s="24"/>
      <c r="K7" s="174"/>
      <c r="L7" s="287"/>
    </row>
    <row r="8" spans="1:25" x14ac:dyDescent="0.2">
      <c r="A8" s="24"/>
      <c r="B8" s="24"/>
      <c r="C8" s="24"/>
      <c r="D8" s="24"/>
      <c r="E8" s="24"/>
      <c r="F8" s="24"/>
      <c r="G8" s="24"/>
      <c r="H8" s="24"/>
      <c r="I8" s="24"/>
      <c r="J8" s="24"/>
      <c r="K8" s="174"/>
      <c r="L8" s="287"/>
    </row>
    <row r="9" spans="1:25" ht="83.25" customHeight="1" x14ac:dyDescent="0.2">
      <c r="A9" s="446" t="s">
        <v>75</v>
      </c>
      <c r="B9" s="446"/>
      <c r="C9" s="446"/>
      <c r="D9" s="446"/>
      <c r="E9" s="446"/>
      <c r="F9" s="446"/>
      <c r="G9" s="446"/>
      <c r="H9" s="446"/>
      <c r="I9" s="446"/>
      <c r="J9" s="24"/>
      <c r="K9" s="174"/>
      <c r="L9" s="287"/>
    </row>
    <row r="10" spans="1:25" ht="39.6" customHeight="1" x14ac:dyDescent="0.2">
      <c r="A10" s="439" t="s">
        <v>87</v>
      </c>
      <c r="B10" s="439"/>
      <c r="C10" s="439"/>
      <c r="D10" s="439"/>
      <c r="E10" s="439"/>
      <c r="F10" s="439"/>
      <c r="G10" s="439"/>
      <c r="H10" s="439"/>
      <c r="I10" s="439"/>
      <c r="J10" s="440"/>
      <c r="K10" s="187"/>
      <c r="L10" s="191"/>
    </row>
    <row r="11" spans="1:25" ht="40.5" customHeight="1" x14ac:dyDescent="0.2">
      <c r="A11" s="266"/>
      <c r="B11" s="266"/>
      <c r="C11" s="266"/>
      <c r="D11" s="266"/>
      <c r="E11" s="266"/>
      <c r="F11" s="266"/>
      <c r="G11" s="266"/>
      <c r="H11" s="266"/>
      <c r="I11" s="266"/>
      <c r="J11" s="267" t="s">
        <v>209</v>
      </c>
      <c r="K11" s="187"/>
      <c r="L11" s="191"/>
    </row>
    <row r="12" spans="1:25" x14ac:dyDescent="0.2">
      <c r="A12" s="268" t="s">
        <v>246</v>
      </c>
      <c r="B12" s="269"/>
      <c r="C12" s="269"/>
      <c r="D12" s="269"/>
      <c r="E12" s="269"/>
      <c r="F12" s="269"/>
      <c r="G12" s="269"/>
      <c r="H12" s="269"/>
      <c r="I12" s="15"/>
      <c r="J12" s="206">
        <f>J14+J16+J18+J20</f>
        <v>4</v>
      </c>
      <c r="K12" s="41"/>
      <c r="L12" s="104" t="s">
        <v>247</v>
      </c>
      <c r="M12" s="177"/>
      <c r="N12" s="177"/>
      <c r="O12" s="177"/>
      <c r="P12" s="177"/>
      <c r="Q12" s="177"/>
      <c r="R12" s="177"/>
      <c r="S12" s="177"/>
      <c r="T12" s="177"/>
      <c r="U12" s="177"/>
      <c r="V12" s="177"/>
      <c r="W12" s="177"/>
      <c r="X12" s="177"/>
      <c r="Y12" s="177"/>
    </row>
    <row r="13" spans="1:25" x14ac:dyDescent="0.2">
      <c r="A13" s="15"/>
      <c r="B13" s="15"/>
      <c r="C13" s="15"/>
      <c r="D13" s="15"/>
      <c r="E13" s="15"/>
      <c r="F13" s="15"/>
      <c r="G13" s="15"/>
      <c r="H13" s="15"/>
      <c r="I13" s="15"/>
      <c r="J13" s="16"/>
      <c r="K13" s="41"/>
      <c r="L13" s="191"/>
    </row>
    <row r="14" spans="1:25" x14ac:dyDescent="0.2">
      <c r="A14" s="15"/>
      <c r="B14" s="105" t="s">
        <v>248</v>
      </c>
      <c r="C14" s="15"/>
      <c r="D14" s="15"/>
      <c r="E14" s="15"/>
      <c r="F14" s="15"/>
      <c r="G14" s="15"/>
      <c r="H14" s="15"/>
      <c r="I14" s="15"/>
      <c r="J14" s="132">
        <v>1</v>
      </c>
      <c r="K14" s="270"/>
      <c r="L14" s="104" t="s">
        <v>249</v>
      </c>
      <c r="M14" s="177"/>
      <c r="N14" s="177"/>
      <c r="O14" s="177"/>
      <c r="P14" s="177"/>
      <c r="Q14" s="177"/>
      <c r="R14" s="177"/>
      <c r="S14" s="177"/>
      <c r="T14" s="177"/>
      <c r="U14" s="177"/>
      <c r="V14" s="177"/>
      <c r="W14" s="177"/>
      <c r="X14" s="177"/>
      <c r="Y14" s="177"/>
    </row>
    <row r="15" spans="1:25" x14ac:dyDescent="0.2">
      <c r="A15" s="15"/>
      <c r="B15" s="105"/>
      <c r="C15" s="15"/>
      <c r="D15" s="15"/>
      <c r="E15" s="15"/>
      <c r="F15" s="15"/>
      <c r="G15" s="15"/>
      <c r="H15" s="15"/>
      <c r="I15" s="15"/>
      <c r="J15" s="271"/>
      <c r="K15" s="270"/>
      <c r="L15" s="186"/>
      <c r="M15" s="174"/>
      <c r="N15" s="174"/>
      <c r="O15" s="174"/>
      <c r="P15" s="174"/>
      <c r="Q15" s="174"/>
      <c r="R15" s="174"/>
      <c r="S15" s="174"/>
      <c r="T15" s="174"/>
      <c r="U15" s="174"/>
      <c r="V15" s="174"/>
      <c r="W15" s="174"/>
      <c r="X15" s="174"/>
    </row>
    <row r="16" spans="1:25" x14ac:dyDescent="0.2">
      <c r="A16" s="15"/>
      <c r="B16" s="105" t="s">
        <v>250</v>
      </c>
      <c r="C16" s="15"/>
      <c r="D16" s="15"/>
      <c r="E16" s="15"/>
      <c r="F16" s="15"/>
      <c r="G16" s="15"/>
      <c r="H16" s="15"/>
      <c r="I16" s="15"/>
      <c r="J16" s="118">
        <v>1</v>
      </c>
      <c r="K16" s="272"/>
      <c r="L16" s="104" t="s">
        <v>251</v>
      </c>
      <c r="M16" s="177"/>
      <c r="N16" s="177"/>
      <c r="O16" s="177"/>
      <c r="P16" s="177"/>
      <c r="Q16" s="177"/>
      <c r="R16" s="177"/>
      <c r="S16" s="177"/>
      <c r="T16" s="177"/>
      <c r="U16" s="177"/>
      <c r="V16" s="177"/>
      <c r="W16" s="177"/>
      <c r="X16" s="177"/>
      <c r="Y16" s="177"/>
    </row>
    <row r="17" spans="1:29" ht="12.75" customHeight="1" x14ac:dyDescent="0.2">
      <c r="A17" s="15"/>
      <c r="B17" s="269"/>
      <c r="C17" s="269"/>
      <c r="D17" s="269"/>
      <c r="E17" s="269"/>
      <c r="F17" s="269"/>
      <c r="G17" s="269"/>
      <c r="H17" s="269"/>
      <c r="I17" s="15"/>
      <c r="J17" s="273"/>
      <c r="K17" s="270"/>
      <c r="L17" s="191"/>
    </row>
    <row r="18" spans="1:29" x14ac:dyDescent="0.2">
      <c r="A18" s="15"/>
      <c r="B18" s="269" t="s">
        <v>252</v>
      </c>
      <c r="C18" s="269"/>
      <c r="D18" s="269"/>
      <c r="E18" s="269"/>
      <c r="F18" s="269"/>
      <c r="G18" s="269"/>
      <c r="H18" s="269"/>
      <c r="I18" s="15"/>
      <c r="J18" s="117">
        <v>1</v>
      </c>
      <c r="K18" s="270"/>
      <c r="L18" s="104" t="s">
        <v>253</v>
      </c>
      <c r="M18" s="177"/>
      <c r="N18" s="177"/>
      <c r="O18" s="177"/>
      <c r="P18" s="177"/>
      <c r="Q18" s="177"/>
      <c r="R18" s="177"/>
      <c r="S18" s="177"/>
      <c r="T18" s="177"/>
      <c r="U18" s="177"/>
      <c r="V18" s="177"/>
      <c r="W18" s="177"/>
      <c r="X18" s="177"/>
      <c r="Y18" s="177"/>
    </row>
    <row r="19" spans="1:29" x14ac:dyDescent="0.2">
      <c r="A19" s="106"/>
      <c r="B19" s="15"/>
      <c r="C19" s="15"/>
      <c r="D19" s="15"/>
      <c r="E19" s="15"/>
      <c r="F19" s="15"/>
      <c r="G19" s="15"/>
      <c r="H19" s="15"/>
      <c r="I19" s="15"/>
      <c r="J19" s="16"/>
      <c r="K19" s="41"/>
      <c r="L19" s="191"/>
      <c r="M19" s="174"/>
      <c r="N19" s="174"/>
      <c r="O19" s="174"/>
      <c r="P19" s="174"/>
      <c r="Q19" s="174"/>
      <c r="R19" s="174"/>
      <c r="S19" s="174"/>
      <c r="T19" s="174"/>
      <c r="U19" s="174"/>
      <c r="V19" s="174"/>
      <c r="W19" s="174"/>
      <c r="X19" s="174"/>
      <c r="Y19" s="174"/>
      <c r="Z19" s="174"/>
      <c r="AA19" s="174"/>
      <c r="AB19" s="24"/>
      <c r="AC19" s="24"/>
    </row>
    <row r="20" spans="1:29" x14ac:dyDescent="0.2">
      <c r="A20" s="106"/>
      <c r="B20" s="105" t="s">
        <v>254</v>
      </c>
      <c r="C20" s="15"/>
      <c r="D20" s="15"/>
      <c r="E20" s="15"/>
      <c r="F20" s="15"/>
      <c r="G20" s="15"/>
      <c r="H20" s="15"/>
      <c r="I20" s="15"/>
      <c r="J20" s="117">
        <v>1</v>
      </c>
      <c r="K20" s="41"/>
      <c r="L20" s="176" t="s">
        <v>255</v>
      </c>
      <c r="M20" s="177"/>
      <c r="N20" s="177"/>
      <c r="O20" s="177"/>
      <c r="P20" s="177"/>
      <c r="Q20" s="177"/>
      <c r="R20" s="177"/>
      <c r="S20" s="177"/>
      <c r="T20" s="177"/>
      <c r="U20" s="177"/>
      <c r="V20" s="177"/>
      <c r="W20" s="177"/>
      <c r="X20" s="177"/>
      <c r="Y20" s="177"/>
    </row>
    <row r="21" spans="1:29" x14ac:dyDescent="0.2">
      <c r="A21" s="106"/>
      <c r="B21" s="15"/>
      <c r="C21" s="15"/>
      <c r="D21" s="15"/>
      <c r="E21" s="15"/>
      <c r="F21" s="15"/>
      <c r="G21" s="15"/>
      <c r="H21" s="15"/>
      <c r="I21" s="15"/>
      <c r="J21" s="16"/>
      <c r="K21" s="41"/>
      <c r="L21" s="191"/>
    </row>
    <row r="22" spans="1:29" x14ac:dyDescent="0.2">
      <c r="A22" s="106"/>
      <c r="B22" s="105" t="s">
        <v>146</v>
      </c>
      <c r="C22" s="445"/>
      <c r="D22" s="445"/>
      <c r="E22" s="445"/>
      <c r="F22" s="445"/>
      <c r="G22" s="445"/>
      <c r="H22" s="445"/>
      <c r="I22" s="445"/>
      <c r="J22" s="445"/>
      <c r="K22" s="41"/>
      <c r="L22" s="104" t="s">
        <v>256</v>
      </c>
      <c r="M22" s="104"/>
      <c r="N22" s="104"/>
      <c r="O22" s="104"/>
      <c r="P22" s="104"/>
      <c r="Q22" s="104"/>
      <c r="R22" s="104"/>
      <c r="S22" s="104"/>
      <c r="T22" s="104"/>
      <c r="U22" s="104"/>
      <c r="V22" s="104"/>
      <c r="W22" s="104"/>
      <c r="X22" s="104"/>
      <c r="Y22" s="104"/>
    </row>
    <row r="23" spans="1:29" x14ac:dyDescent="0.2">
      <c r="A23" s="106"/>
      <c r="B23" s="15"/>
      <c r="C23" s="445"/>
      <c r="D23" s="445"/>
      <c r="E23" s="445"/>
      <c r="F23" s="445"/>
      <c r="G23" s="445"/>
      <c r="H23" s="445"/>
      <c r="I23" s="445"/>
      <c r="J23" s="445"/>
      <c r="K23" s="41"/>
      <c r="L23" s="191"/>
      <c r="M23" s="174"/>
      <c r="N23" s="174"/>
      <c r="O23" s="174"/>
      <c r="P23" s="174"/>
      <c r="Q23" s="174"/>
      <c r="R23" s="174"/>
      <c r="S23" s="174"/>
      <c r="T23" s="174"/>
      <c r="U23" s="174"/>
      <c r="V23" s="174"/>
      <c r="W23" s="174"/>
      <c r="X23" s="174"/>
      <c r="Y23" s="174"/>
    </row>
    <row r="24" spans="1:29" x14ac:dyDescent="0.2">
      <c r="A24" s="106"/>
      <c r="B24" s="15"/>
      <c r="C24" s="445"/>
      <c r="D24" s="445"/>
      <c r="E24" s="445"/>
      <c r="F24" s="445"/>
      <c r="G24" s="445"/>
      <c r="H24" s="445"/>
      <c r="I24" s="445"/>
      <c r="J24" s="445"/>
      <c r="K24" s="41"/>
      <c r="L24" s="191"/>
    </row>
    <row r="25" spans="1:29" x14ac:dyDescent="0.2">
      <c r="A25" s="106"/>
      <c r="B25" s="15"/>
      <c r="C25" s="445"/>
      <c r="D25" s="445"/>
      <c r="E25" s="445"/>
      <c r="F25" s="445"/>
      <c r="G25" s="445"/>
      <c r="H25" s="445"/>
      <c r="I25" s="445"/>
      <c r="J25" s="445"/>
      <c r="K25" s="41"/>
      <c r="L25" s="191"/>
    </row>
    <row r="26" spans="1:29" x14ac:dyDescent="0.2">
      <c r="A26" s="106"/>
      <c r="B26" s="15"/>
      <c r="C26" s="445"/>
      <c r="D26" s="445"/>
      <c r="E26" s="445"/>
      <c r="F26" s="445"/>
      <c r="G26" s="445"/>
      <c r="H26" s="445"/>
      <c r="I26" s="445"/>
      <c r="J26" s="445"/>
      <c r="K26" s="41"/>
      <c r="L26" s="191"/>
      <c r="M26" s="174"/>
      <c r="N26" s="174"/>
      <c r="O26" s="174"/>
      <c r="P26" s="174"/>
      <c r="Q26" s="174"/>
      <c r="R26" s="174"/>
      <c r="S26" s="174"/>
      <c r="T26" s="174"/>
      <c r="U26" s="174"/>
      <c r="V26" s="174"/>
      <c r="W26" s="174"/>
    </row>
    <row r="27" spans="1:29" x14ac:dyDescent="0.2">
      <c r="A27" s="106"/>
      <c r="B27" s="15"/>
      <c r="C27" s="15"/>
      <c r="D27" s="15"/>
      <c r="E27" s="15"/>
      <c r="F27" s="15"/>
      <c r="G27" s="15"/>
      <c r="H27" s="15"/>
      <c r="I27" s="15"/>
      <c r="J27" s="16"/>
      <c r="K27" s="41"/>
      <c r="L27" s="293"/>
      <c r="M27" s="174"/>
      <c r="N27" s="174"/>
      <c r="O27" s="174"/>
      <c r="P27" s="174"/>
      <c r="Q27" s="174"/>
      <c r="R27" s="174"/>
      <c r="S27" s="174"/>
      <c r="T27" s="174"/>
      <c r="U27" s="174"/>
      <c r="V27" s="174"/>
      <c r="W27" s="174"/>
      <c r="X27" s="174"/>
      <c r="Y27" s="174"/>
      <c r="Z27" s="174"/>
    </row>
    <row r="28" spans="1:29" x14ac:dyDescent="0.2">
      <c r="A28" s="107" t="s">
        <v>257</v>
      </c>
      <c r="B28" s="15"/>
      <c r="C28" s="15"/>
      <c r="D28" s="15"/>
      <c r="E28" s="15"/>
      <c r="F28" s="15"/>
      <c r="G28" s="15"/>
      <c r="H28" s="15"/>
      <c r="I28" s="15"/>
      <c r="J28" s="16"/>
      <c r="K28" s="41"/>
      <c r="L28" s="293"/>
      <c r="M28" s="174"/>
      <c r="N28" s="174"/>
      <c r="O28" s="174"/>
      <c r="P28" s="174"/>
      <c r="Q28" s="174"/>
      <c r="R28" s="174"/>
      <c r="S28" s="174"/>
      <c r="T28" s="174"/>
      <c r="U28" s="174"/>
      <c r="V28" s="174"/>
      <c r="W28" s="174"/>
      <c r="X28" s="174"/>
      <c r="Y28" s="174"/>
      <c r="Z28" s="174"/>
    </row>
    <row r="29" spans="1:29" x14ac:dyDescent="0.2">
      <c r="A29" s="107"/>
      <c r="B29" s="15"/>
      <c r="C29" s="15"/>
      <c r="D29" s="15"/>
      <c r="E29" s="15"/>
      <c r="F29" s="15"/>
      <c r="G29" s="15"/>
      <c r="H29" s="15"/>
      <c r="I29" s="15"/>
      <c r="J29" s="16"/>
      <c r="K29" s="41"/>
      <c r="L29" s="293"/>
      <c r="M29" s="174"/>
      <c r="N29" s="174"/>
      <c r="O29" s="174"/>
      <c r="P29" s="174"/>
      <c r="Q29" s="174"/>
      <c r="R29" s="174"/>
      <c r="S29" s="174"/>
      <c r="T29" s="174"/>
      <c r="U29" s="174"/>
      <c r="V29" s="174"/>
      <c r="W29" s="174"/>
      <c r="X29" s="174"/>
      <c r="Y29" s="174"/>
      <c r="Z29" s="174"/>
    </row>
    <row r="30" spans="1:29" x14ac:dyDescent="0.2">
      <c r="A30" s="106"/>
      <c r="B30" s="105" t="s">
        <v>258</v>
      </c>
      <c r="C30" s="15"/>
      <c r="D30" s="15"/>
      <c r="E30" s="15"/>
      <c r="F30" s="15"/>
      <c r="G30" s="15"/>
      <c r="H30" s="15"/>
      <c r="I30" s="15"/>
      <c r="J30" s="117"/>
      <c r="K30" s="270"/>
      <c r="L30" s="104" t="s">
        <v>259</v>
      </c>
      <c r="M30" s="104"/>
      <c r="N30" s="104"/>
      <c r="O30" s="104"/>
      <c r="P30" s="104"/>
      <c r="Q30" s="104"/>
      <c r="R30" s="104"/>
      <c r="S30" s="104"/>
      <c r="T30" s="104"/>
      <c r="U30" s="104"/>
      <c r="V30" s="104"/>
      <c r="W30" s="104"/>
      <c r="X30" s="104"/>
      <c r="Y30" s="104"/>
    </row>
    <row r="31" spans="1:29" x14ac:dyDescent="0.2">
      <c r="A31" s="106"/>
      <c r="B31" s="105"/>
      <c r="C31" s="15"/>
      <c r="D31" s="15"/>
      <c r="E31" s="15"/>
      <c r="F31" s="15"/>
      <c r="G31" s="15"/>
      <c r="H31" s="15"/>
      <c r="I31" s="15"/>
      <c r="J31" s="16"/>
      <c r="K31" s="41"/>
      <c r="L31" s="191"/>
      <c r="M31" s="174"/>
      <c r="N31" s="174"/>
      <c r="O31" s="174"/>
      <c r="P31" s="174"/>
      <c r="Q31" s="174"/>
      <c r="R31" s="174"/>
      <c r="S31" s="174"/>
      <c r="T31" s="174"/>
      <c r="U31" s="174"/>
      <c r="V31" s="174"/>
      <c r="W31" s="174"/>
    </row>
    <row r="32" spans="1:29" x14ac:dyDescent="0.2">
      <c r="A32" s="106"/>
      <c r="B32" s="105" t="s">
        <v>260</v>
      </c>
      <c r="C32" s="15"/>
      <c r="D32" s="15"/>
      <c r="E32" s="15"/>
      <c r="F32" s="15"/>
      <c r="G32" s="15"/>
      <c r="H32" s="15"/>
      <c r="I32" s="15"/>
      <c r="J32" s="117"/>
      <c r="K32" s="41"/>
      <c r="L32" s="104" t="s">
        <v>261</v>
      </c>
      <c r="M32" s="177"/>
      <c r="N32" s="177"/>
      <c r="O32" s="177"/>
      <c r="P32" s="177"/>
      <c r="Q32" s="177"/>
      <c r="R32" s="177"/>
      <c r="S32" s="177"/>
      <c r="T32" s="177"/>
      <c r="U32" s="177"/>
      <c r="V32" s="177"/>
      <c r="W32" s="177"/>
      <c r="X32" s="177"/>
      <c r="Y32" s="177"/>
    </row>
    <row r="33" spans="1:25" x14ac:dyDescent="0.2">
      <c r="A33" s="107"/>
      <c r="B33" s="15"/>
      <c r="C33" s="15"/>
      <c r="D33" s="15"/>
      <c r="E33" s="15"/>
      <c r="F33" s="15"/>
      <c r="G33" s="15"/>
      <c r="H33" s="15"/>
      <c r="I33" s="15"/>
      <c r="J33" s="32"/>
      <c r="K33" s="270"/>
      <c r="L33" s="191"/>
    </row>
    <row r="34" spans="1:25" x14ac:dyDescent="0.2">
      <c r="A34" s="172" t="s">
        <v>262</v>
      </c>
      <c r="B34" s="15"/>
      <c r="C34" s="15"/>
      <c r="D34" s="15"/>
      <c r="E34" s="15"/>
      <c r="F34" s="15"/>
      <c r="G34" s="15"/>
      <c r="H34" s="15"/>
      <c r="I34" s="15"/>
      <c r="J34" s="206">
        <f>J36+J38</f>
        <v>0</v>
      </c>
      <c r="K34" s="270"/>
      <c r="L34" s="104" t="s">
        <v>263</v>
      </c>
      <c r="M34" s="104"/>
      <c r="N34" s="104"/>
      <c r="O34" s="104"/>
      <c r="P34" s="104"/>
      <c r="Q34" s="104"/>
      <c r="R34" s="104"/>
      <c r="S34" s="104"/>
      <c r="T34" s="104"/>
      <c r="U34" s="104"/>
      <c r="V34" s="104"/>
      <c r="W34" s="104"/>
      <c r="X34" s="104"/>
      <c r="Y34" s="104"/>
    </row>
    <row r="35" spans="1:25" x14ac:dyDescent="0.2">
      <c r="A35" s="106"/>
      <c r="B35" s="15"/>
      <c r="C35" s="15"/>
      <c r="D35" s="15"/>
      <c r="E35" s="15"/>
      <c r="F35" s="15"/>
      <c r="G35" s="15"/>
      <c r="H35" s="15"/>
      <c r="I35" s="15"/>
      <c r="J35" s="273"/>
      <c r="K35" s="270"/>
      <c r="L35" s="191"/>
    </row>
    <row r="36" spans="1:25" x14ac:dyDescent="0.2">
      <c r="A36" s="106"/>
      <c r="B36" s="105" t="s">
        <v>264</v>
      </c>
      <c r="C36" s="15"/>
      <c r="D36" s="15"/>
      <c r="E36" s="15"/>
      <c r="F36" s="15"/>
      <c r="G36" s="15"/>
      <c r="H36" s="15"/>
      <c r="I36" s="15"/>
      <c r="J36" s="117"/>
      <c r="K36" s="270"/>
      <c r="L36" s="104" t="s">
        <v>265</v>
      </c>
      <c r="M36" s="177"/>
      <c r="N36" s="177"/>
      <c r="O36" s="177"/>
      <c r="P36" s="177"/>
      <c r="Q36" s="177"/>
      <c r="R36" s="177"/>
      <c r="S36" s="177"/>
      <c r="T36" s="177"/>
      <c r="U36" s="177"/>
      <c r="V36" s="177"/>
      <c r="W36" s="177"/>
      <c r="X36" s="177"/>
      <c r="Y36" s="177"/>
    </row>
    <row r="37" spans="1:25" x14ac:dyDescent="0.2">
      <c r="A37" s="106"/>
      <c r="B37" s="15"/>
      <c r="C37" s="15"/>
      <c r="D37" s="15"/>
      <c r="E37" s="15"/>
      <c r="F37" s="15"/>
      <c r="G37" s="15"/>
      <c r="H37" s="15"/>
      <c r="I37" s="15"/>
      <c r="J37" s="273"/>
      <c r="K37" s="270"/>
      <c r="L37" s="191"/>
    </row>
    <row r="38" spans="1:25" x14ac:dyDescent="0.2">
      <c r="A38" s="106"/>
      <c r="B38" s="105" t="s">
        <v>266</v>
      </c>
      <c r="C38" s="15"/>
      <c r="D38" s="15"/>
      <c r="E38" s="15"/>
      <c r="F38" s="15"/>
      <c r="G38" s="15"/>
      <c r="H38" s="15"/>
      <c r="I38" s="15"/>
      <c r="J38" s="117"/>
      <c r="K38" s="270"/>
      <c r="L38" s="104" t="s">
        <v>267</v>
      </c>
      <c r="M38" s="177"/>
      <c r="N38" s="177"/>
      <c r="O38" s="177"/>
      <c r="P38" s="177"/>
      <c r="Q38" s="177"/>
      <c r="R38" s="177"/>
      <c r="S38" s="177"/>
      <c r="T38" s="177"/>
      <c r="U38" s="177"/>
      <c r="V38" s="177"/>
      <c r="W38" s="177"/>
      <c r="X38" s="177"/>
      <c r="Y38" s="177"/>
    </row>
    <row r="39" spans="1:25" x14ac:dyDescent="0.2">
      <c r="A39" s="106"/>
      <c r="B39" s="15"/>
      <c r="C39" s="15"/>
      <c r="D39" s="15"/>
      <c r="E39" s="15"/>
      <c r="F39" s="15"/>
      <c r="G39" s="15"/>
      <c r="H39" s="15"/>
      <c r="I39" s="15"/>
      <c r="J39" s="32"/>
      <c r="K39" s="270"/>
      <c r="L39" s="191"/>
    </row>
    <row r="40" spans="1:25" x14ac:dyDescent="0.2">
      <c r="A40" s="106"/>
      <c r="B40" s="105" t="s">
        <v>146</v>
      </c>
      <c r="C40" s="445"/>
      <c r="D40" s="445"/>
      <c r="E40" s="445"/>
      <c r="F40" s="445"/>
      <c r="G40" s="445"/>
      <c r="H40" s="445"/>
      <c r="I40" s="445"/>
      <c r="J40" s="445"/>
      <c r="K40" s="270"/>
      <c r="L40" s="104" t="s">
        <v>268</v>
      </c>
      <c r="M40" s="104"/>
      <c r="N40" s="104"/>
      <c r="O40" s="104"/>
      <c r="P40" s="104"/>
      <c r="Q40" s="104"/>
      <c r="R40" s="104"/>
      <c r="S40" s="104"/>
      <c r="T40" s="104"/>
      <c r="U40" s="104"/>
      <c r="V40" s="104"/>
      <c r="W40" s="104"/>
      <c r="X40" s="104"/>
      <c r="Y40" s="104"/>
    </row>
    <row r="41" spans="1:25" x14ac:dyDescent="0.2">
      <c r="A41" s="106"/>
      <c r="B41" s="15"/>
      <c r="C41" s="445"/>
      <c r="D41" s="445"/>
      <c r="E41" s="445"/>
      <c r="F41" s="445"/>
      <c r="G41" s="445"/>
      <c r="H41" s="445"/>
      <c r="I41" s="445"/>
      <c r="J41" s="445"/>
      <c r="K41" s="270"/>
      <c r="L41" s="293"/>
      <c r="M41" s="174"/>
      <c r="N41" s="174"/>
      <c r="O41" s="174"/>
      <c r="P41" s="174"/>
      <c r="Q41" s="174"/>
      <c r="R41" s="174"/>
      <c r="S41" s="174"/>
      <c r="T41" s="174"/>
      <c r="U41" s="174"/>
      <c r="V41" s="174"/>
      <c r="W41" s="174"/>
      <c r="X41" s="174"/>
      <c r="Y41" s="174"/>
    </row>
    <row r="42" spans="1:25" x14ac:dyDescent="0.2">
      <c r="A42" s="107"/>
      <c r="B42" s="15"/>
      <c r="C42" s="445"/>
      <c r="D42" s="445"/>
      <c r="E42" s="445"/>
      <c r="F42" s="445"/>
      <c r="G42" s="445"/>
      <c r="H42" s="445"/>
      <c r="I42" s="445"/>
      <c r="J42" s="445"/>
      <c r="K42" s="270"/>
      <c r="L42" s="293"/>
      <c r="M42" s="174"/>
      <c r="N42" s="174"/>
      <c r="O42" s="174"/>
      <c r="P42" s="174"/>
      <c r="Q42" s="174"/>
      <c r="R42" s="174"/>
      <c r="S42" s="174"/>
      <c r="T42" s="174"/>
      <c r="U42" s="174"/>
      <c r="V42" s="174"/>
      <c r="W42" s="174"/>
      <c r="X42" s="174"/>
      <c r="Y42" s="174"/>
    </row>
    <row r="43" spans="1:25" x14ac:dyDescent="0.2">
      <c r="A43" s="107"/>
      <c r="B43" s="15"/>
      <c r="C43" s="445"/>
      <c r="D43" s="445"/>
      <c r="E43" s="445"/>
      <c r="F43" s="445"/>
      <c r="G43" s="445"/>
      <c r="H43" s="445"/>
      <c r="I43" s="445"/>
      <c r="J43" s="445"/>
      <c r="K43" s="270"/>
      <c r="L43" s="270"/>
    </row>
    <row r="44" spans="1:25" x14ac:dyDescent="0.2">
      <c r="A44" s="106"/>
      <c r="B44" s="15"/>
      <c r="C44" s="445"/>
      <c r="D44" s="445"/>
      <c r="E44" s="445"/>
      <c r="F44" s="445"/>
      <c r="G44" s="445"/>
      <c r="H44" s="445"/>
      <c r="I44" s="445"/>
      <c r="J44" s="445"/>
      <c r="K44" s="270"/>
      <c r="L44" s="191"/>
    </row>
    <row r="45" spans="1:25" ht="25.15" customHeight="1" x14ac:dyDescent="0.2">
      <c r="A45" s="106"/>
      <c r="B45" s="15"/>
      <c r="C45" s="15"/>
      <c r="D45" s="15"/>
      <c r="E45" s="15"/>
      <c r="F45" s="15"/>
      <c r="G45" s="15"/>
      <c r="H45" s="15"/>
      <c r="I45" s="15"/>
      <c r="J45" s="273"/>
      <c r="K45" s="270"/>
      <c r="L45" s="191"/>
    </row>
    <row r="46" spans="1:25" x14ac:dyDescent="0.2">
      <c r="A46" s="107" t="s">
        <v>269</v>
      </c>
      <c r="B46" s="15"/>
      <c r="C46" s="15"/>
      <c r="D46" s="15"/>
      <c r="E46" s="15"/>
      <c r="F46" s="15"/>
      <c r="G46" s="15"/>
      <c r="H46" s="15"/>
      <c r="I46" s="15"/>
      <c r="J46" s="273"/>
      <c r="K46" s="270"/>
      <c r="L46" s="191"/>
    </row>
    <row r="47" spans="1:25" x14ac:dyDescent="0.2">
      <c r="A47" s="106"/>
      <c r="B47" s="15"/>
      <c r="C47" s="15"/>
      <c r="D47" s="15"/>
      <c r="E47" s="15"/>
      <c r="F47" s="15"/>
      <c r="G47" s="15"/>
      <c r="H47" s="15"/>
      <c r="I47" s="15"/>
      <c r="J47" s="273"/>
      <c r="K47" s="270"/>
      <c r="L47" s="191"/>
      <c r="P47" s="179"/>
    </row>
    <row r="48" spans="1:25" x14ac:dyDescent="0.2">
      <c r="A48" s="106"/>
      <c r="B48" s="105" t="s">
        <v>270</v>
      </c>
      <c r="C48" s="15"/>
      <c r="D48" s="15"/>
      <c r="E48" s="15"/>
      <c r="F48" s="15"/>
      <c r="G48" s="15"/>
      <c r="H48" s="15"/>
      <c r="I48" s="15"/>
      <c r="J48" s="117"/>
      <c r="K48" s="270"/>
      <c r="L48" s="104" t="s">
        <v>271</v>
      </c>
      <c r="M48" s="177"/>
      <c r="N48" s="177"/>
      <c r="O48" s="177"/>
      <c r="P48" s="177"/>
      <c r="Q48" s="177"/>
      <c r="R48" s="177"/>
      <c r="S48" s="177"/>
      <c r="T48" s="177"/>
      <c r="U48" s="177"/>
      <c r="V48" s="177"/>
      <c r="W48" s="177"/>
      <c r="X48" s="177"/>
      <c r="Y48" s="177"/>
    </row>
    <row r="49" spans="1:26" x14ac:dyDescent="0.2">
      <c r="A49" s="106"/>
      <c r="B49" s="15"/>
      <c r="C49" s="15"/>
      <c r="D49" s="15"/>
      <c r="E49" s="15"/>
      <c r="F49" s="15"/>
      <c r="G49" s="15"/>
      <c r="H49" s="15"/>
      <c r="I49" s="15"/>
      <c r="J49" s="273"/>
      <c r="K49" s="270"/>
      <c r="L49" s="293"/>
      <c r="M49" s="174"/>
      <c r="N49" s="174"/>
      <c r="O49" s="174"/>
      <c r="P49" s="174"/>
      <c r="Q49" s="174"/>
      <c r="R49" s="174"/>
      <c r="S49" s="174"/>
      <c r="T49" s="174"/>
      <c r="U49" s="174"/>
      <c r="V49" s="174"/>
      <c r="W49" s="174"/>
      <c r="X49" s="174"/>
      <c r="Y49" s="174"/>
      <c r="Z49" s="174"/>
    </row>
    <row r="50" spans="1:26" x14ac:dyDescent="0.2">
      <c r="A50" s="106"/>
      <c r="B50" s="447" t="s">
        <v>272</v>
      </c>
      <c r="C50" s="447"/>
      <c r="D50" s="447"/>
      <c r="E50" s="447"/>
      <c r="F50" s="447"/>
      <c r="G50" s="447"/>
      <c r="H50" s="447"/>
      <c r="I50" s="447"/>
      <c r="J50" s="117"/>
      <c r="K50" s="270"/>
      <c r="L50" s="104" t="s">
        <v>273</v>
      </c>
      <c r="M50" s="177"/>
      <c r="N50" s="177"/>
      <c r="O50" s="177"/>
      <c r="P50" s="177"/>
      <c r="Q50" s="177"/>
      <c r="R50" s="177"/>
      <c r="S50" s="177"/>
      <c r="T50" s="177"/>
      <c r="U50" s="177"/>
      <c r="V50" s="177"/>
      <c r="W50" s="177"/>
      <c r="X50" s="177"/>
      <c r="Y50" s="177"/>
    </row>
    <row r="51" spans="1:26" x14ac:dyDescent="0.2">
      <c r="A51" s="111"/>
      <c r="B51" s="448"/>
      <c r="C51" s="448"/>
      <c r="D51" s="447"/>
      <c r="E51" s="447"/>
      <c r="F51" s="447"/>
      <c r="G51" s="447"/>
      <c r="H51" s="447"/>
      <c r="I51" s="447"/>
      <c r="J51" s="273"/>
      <c r="K51" s="270"/>
      <c r="L51" s="191"/>
    </row>
    <row r="52" spans="1:26" x14ac:dyDescent="0.2">
      <c r="A52" s="112"/>
      <c r="B52" s="33"/>
      <c r="C52" s="33"/>
      <c r="D52" s="298"/>
      <c r="E52" s="299"/>
      <c r="F52" s="299"/>
      <c r="G52" s="299"/>
      <c r="H52" s="299"/>
      <c r="I52" s="299"/>
      <c r="J52" s="300"/>
      <c r="K52" s="41"/>
      <c r="L52" s="293"/>
      <c r="M52" s="174"/>
      <c r="N52" s="174"/>
      <c r="O52" s="174"/>
      <c r="P52" s="174"/>
      <c r="Q52" s="174"/>
      <c r="R52" s="174"/>
      <c r="S52" s="174"/>
      <c r="T52" s="174"/>
      <c r="U52" s="174"/>
      <c r="V52" s="174"/>
      <c r="W52" s="174"/>
      <c r="X52" s="174"/>
      <c r="Y52" s="174"/>
    </row>
    <row r="53" spans="1:26" x14ac:dyDescent="0.2">
      <c r="A53" s="438" t="s">
        <v>88</v>
      </c>
      <c r="B53" s="439"/>
      <c r="C53" s="439"/>
      <c r="D53" s="449"/>
      <c r="E53" s="449"/>
      <c r="F53" s="449"/>
      <c r="G53" s="449"/>
      <c r="H53" s="449"/>
      <c r="I53" s="449"/>
      <c r="J53" s="450"/>
      <c r="K53" s="187"/>
      <c r="L53" s="293"/>
      <c r="M53" s="174"/>
      <c r="N53" s="174"/>
      <c r="O53" s="174"/>
      <c r="P53" s="174"/>
      <c r="Q53" s="174"/>
      <c r="R53" s="174"/>
      <c r="S53" s="174"/>
      <c r="T53" s="174"/>
      <c r="U53" s="174"/>
      <c r="V53" s="174"/>
      <c r="W53" s="174"/>
      <c r="X53" s="174"/>
      <c r="Y53" s="174"/>
    </row>
    <row r="54" spans="1:26" x14ac:dyDescent="0.2">
      <c r="A54" s="106"/>
      <c r="B54" s="15"/>
      <c r="C54" s="15"/>
      <c r="D54" s="15"/>
      <c r="E54" s="15"/>
      <c r="F54" s="15"/>
      <c r="G54" s="15"/>
      <c r="H54" s="15"/>
      <c r="I54" s="15"/>
      <c r="J54" s="16"/>
      <c r="K54" s="41"/>
      <c r="L54" s="293"/>
      <c r="M54" s="174"/>
      <c r="N54" s="174"/>
      <c r="O54" s="174"/>
      <c r="P54" s="174"/>
      <c r="Q54" s="174"/>
      <c r="R54" s="174"/>
      <c r="S54" s="174"/>
      <c r="T54" s="174"/>
      <c r="U54" s="174"/>
      <c r="V54" s="174"/>
      <c r="W54" s="174"/>
      <c r="X54" s="174"/>
      <c r="Y54" s="174"/>
    </row>
    <row r="55" spans="1:26" x14ac:dyDescent="0.2">
      <c r="A55" s="107" t="s">
        <v>274</v>
      </c>
      <c r="B55" s="15"/>
      <c r="C55" s="15"/>
      <c r="D55" s="15"/>
      <c r="E55" s="15"/>
      <c r="F55" s="15"/>
      <c r="G55" s="15"/>
      <c r="H55" s="15"/>
      <c r="I55" s="15"/>
      <c r="J55" s="206">
        <f>J57+J59</f>
        <v>0</v>
      </c>
      <c r="K55" s="41"/>
      <c r="L55" s="104" t="s">
        <v>275</v>
      </c>
      <c r="M55" s="177"/>
      <c r="N55" s="177"/>
      <c r="O55" s="177"/>
      <c r="P55" s="177"/>
      <c r="Q55" s="177"/>
      <c r="R55" s="177"/>
      <c r="S55" s="177"/>
      <c r="T55" s="177"/>
      <c r="U55" s="177"/>
      <c r="V55" s="177"/>
      <c r="W55" s="177"/>
      <c r="X55" s="177"/>
      <c r="Y55" s="177"/>
    </row>
    <row r="56" spans="1:26" x14ac:dyDescent="0.2">
      <c r="A56" s="107"/>
      <c r="B56" s="15"/>
      <c r="C56" s="15"/>
      <c r="D56" s="15"/>
      <c r="E56" s="15"/>
      <c r="F56" s="15"/>
      <c r="G56" s="15"/>
      <c r="H56" s="15"/>
      <c r="I56" s="15"/>
      <c r="J56" s="110"/>
      <c r="K56" s="41"/>
      <c r="L56" s="191"/>
    </row>
    <row r="57" spans="1:26" x14ac:dyDescent="0.2">
      <c r="A57" s="107"/>
      <c r="B57" s="105" t="s">
        <v>276</v>
      </c>
      <c r="C57" s="15"/>
      <c r="D57" s="15"/>
      <c r="E57" s="15"/>
      <c r="F57" s="15"/>
      <c r="G57" s="15"/>
      <c r="H57" s="15"/>
      <c r="I57" s="15"/>
      <c r="J57" s="117"/>
      <c r="K57" s="41"/>
      <c r="L57" s="104" t="s">
        <v>277</v>
      </c>
      <c r="M57" s="177"/>
      <c r="N57" s="177"/>
      <c r="O57" s="177"/>
      <c r="P57" s="177"/>
      <c r="Q57" s="177"/>
      <c r="R57" s="177"/>
      <c r="S57" s="177"/>
      <c r="T57" s="177"/>
      <c r="U57" s="177"/>
      <c r="V57" s="177"/>
      <c r="W57" s="177"/>
      <c r="X57" s="177"/>
      <c r="Y57" s="177"/>
    </row>
    <row r="58" spans="1:26" x14ac:dyDescent="0.2">
      <c r="A58" s="107"/>
      <c r="B58" s="15" t="s">
        <v>73</v>
      </c>
      <c r="C58" s="15"/>
      <c r="D58" s="15"/>
      <c r="E58" s="15"/>
      <c r="F58" s="15"/>
      <c r="G58" s="15"/>
      <c r="H58" s="15"/>
      <c r="I58" s="15"/>
      <c r="J58" s="16"/>
      <c r="K58" s="41"/>
      <c r="L58" s="191"/>
    </row>
    <row r="59" spans="1:26" x14ac:dyDescent="0.2">
      <c r="A59" s="107"/>
      <c r="B59" s="105" t="s">
        <v>278</v>
      </c>
      <c r="C59" s="15"/>
      <c r="D59" s="15"/>
      <c r="E59" s="15"/>
      <c r="F59" s="15"/>
      <c r="G59" s="15"/>
      <c r="H59" s="15"/>
      <c r="I59" s="15"/>
      <c r="J59" s="117"/>
      <c r="K59" s="270"/>
      <c r="L59" s="104" t="s">
        <v>279</v>
      </c>
      <c r="M59" s="177"/>
      <c r="N59" s="177"/>
      <c r="O59" s="177"/>
      <c r="P59" s="177"/>
      <c r="Q59" s="177"/>
      <c r="R59" s="177"/>
      <c r="S59" s="177"/>
      <c r="T59" s="177"/>
      <c r="U59" s="177"/>
      <c r="V59" s="177"/>
      <c r="W59" s="177"/>
      <c r="X59" s="177"/>
      <c r="Y59" s="177"/>
    </row>
    <row r="60" spans="1:26" x14ac:dyDescent="0.2">
      <c r="A60" s="107"/>
      <c r="B60" s="15"/>
      <c r="C60" s="15"/>
      <c r="D60" s="15"/>
      <c r="E60" s="15"/>
      <c r="F60" s="15"/>
      <c r="G60" s="15"/>
      <c r="H60" s="15"/>
      <c r="I60" s="15"/>
      <c r="J60" s="32"/>
      <c r="K60" s="270"/>
      <c r="L60" s="191"/>
    </row>
    <row r="61" spans="1:26" x14ac:dyDescent="0.2">
      <c r="A61" s="268" t="s">
        <v>280</v>
      </c>
      <c r="B61" s="269"/>
      <c r="C61" s="269"/>
      <c r="D61" s="269"/>
      <c r="E61" s="269"/>
      <c r="F61" s="269"/>
      <c r="G61" s="269"/>
      <c r="H61" s="269"/>
      <c r="I61" s="269"/>
      <c r="J61" s="274">
        <f>J63+J65+J73+J75</f>
        <v>0</v>
      </c>
      <c r="K61" s="270"/>
      <c r="L61" s="104" t="s">
        <v>281</v>
      </c>
      <c r="M61" s="104"/>
      <c r="N61" s="104"/>
      <c r="O61" s="104"/>
      <c r="P61" s="104"/>
      <c r="Q61" s="104"/>
      <c r="R61" s="104"/>
      <c r="S61" s="104"/>
      <c r="T61" s="104"/>
      <c r="U61" s="104"/>
      <c r="V61" s="104"/>
      <c r="W61" s="104"/>
      <c r="X61" s="104"/>
      <c r="Y61" s="104"/>
    </row>
    <row r="62" spans="1:26" x14ac:dyDescent="0.2">
      <c r="A62" s="268"/>
      <c r="B62" s="269"/>
      <c r="C62" s="269"/>
      <c r="D62" s="269"/>
      <c r="E62" s="269"/>
      <c r="F62" s="269"/>
      <c r="G62" s="269"/>
      <c r="H62" s="269"/>
      <c r="I62" s="269"/>
      <c r="J62" s="273"/>
      <c r="K62" s="270"/>
      <c r="L62" s="293"/>
      <c r="M62" s="174"/>
      <c r="N62" s="174"/>
      <c r="O62" s="174"/>
      <c r="P62" s="174"/>
      <c r="Q62" s="174"/>
      <c r="R62" s="174"/>
      <c r="S62" s="174"/>
      <c r="T62" s="174"/>
      <c r="U62" s="174"/>
      <c r="V62" s="174"/>
      <c r="W62" s="174"/>
      <c r="X62" s="174"/>
      <c r="Y62" s="174"/>
    </row>
    <row r="63" spans="1:26" x14ac:dyDescent="0.2">
      <c r="A63" s="106"/>
      <c r="B63" s="105" t="s">
        <v>282</v>
      </c>
      <c r="C63" s="15"/>
      <c r="D63" s="15"/>
      <c r="E63" s="15"/>
      <c r="F63" s="15"/>
      <c r="G63" s="15"/>
      <c r="H63" s="15"/>
      <c r="I63" s="15"/>
      <c r="J63" s="117"/>
      <c r="K63" s="270"/>
      <c r="L63" s="104" t="s">
        <v>283</v>
      </c>
      <c r="M63" s="177"/>
      <c r="N63" s="177"/>
      <c r="O63" s="177"/>
      <c r="P63" s="177"/>
      <c r="Q63" s="177"/>
      <c r="R63" s="177"/>
      <c r="S63" s="177"/>
      <c r="T63" s="177"/>
      <c r="U63" s="177"/>
      <c r="V63" s="177"/>
      <c r="W63" s="177"/>
      <c r="X63" s="177"/>
      <c r="Y63" s="177"/>
    </row>
    <row r="64" spans="1:26" x14ac:dyDescent="0.2">
      <c r="A64" s="106"/>
      <c r="B64" s="105"/>
      <c r="C64" s="15"/>
      <c r="D64" s="15"/>
      <c r="E64" s="15"/>
      <c r="F64" s="15"/>
      <c r="G64" s="15"/>
      <c r="H64" s="15"/>
      <c r="I64" s="15"/>
      <c r="J64" s="273"/>
      <c r="K64" s="270"/>
      <c r="L64" s="191"/>
    </row>
    <row r="65" spans="1:27" x14ac:dyDescent="0.2">
      <c r="A65" s="106"/>
      <c r="B65" s="105" t="s">
        <v>284</v>
      </c>
      <c r="C65" s="15"/>
      <c r="D65" s="15"/>
      <c r="E65" s="15"/>
      <c r="F65" s="15"/>
      <c r="G65" s="15"/>
      <c r="H65" s="15"/>
      <c r="I65" s="15"/>
      <c r="J65" s="274">
        <f>J67+J69+J71</f>
        <v>0</v>
      </c>
      <c r="K65" s="270"/>
      <c r="L65" s="104" t="s">
        <v>285</v>
      </c>
      <c r="M65" s="104"/>
      <c r="N65" s="104"/>
      <c r="O65" s="104"/>
      <c r="P65" s="104"/>
      <c r="Q65" s="104"/>
      <c r="R65" s="104"/>
      <c r="S65" s="104"/>
      <c r="T65" s="104"/>
      <c r="U65" s="104"/>
      <c r="V65" s="104"/>
      <c r="W65" s="104"/>
      <c r="X65" s="104"/>
      <c r="Y65" s="104"/>
    </row>
    <row r="66" spans="1:27" x14ac:dyDescent="0.2">
      <c r="A66" s="106"/>
      <c r="B66" s="105"/>
      <c r="C66" s="15"/>
      <c r="D66" s="15"/>
      <c r="E66" s="15"/>
      <c r="F66" s="15"/>
      <c r="G66" s="15"/>
      <c r="H66" s="15"/>
      <c r="I66" s="15"/>
      <c r="J66" s="273"/>
      <c r="K66" s="270"/>
      <c r="L66" s="293"/>
      <c r="M66" s="174"/>
      <c r="N66" s="174"/>
      <c r="O66" s="174"/>
      <c r="P66" s="174"/>
      <c r="Q66" s="174"/>
      <c r="R66" s="174"/>
      <c r="S66" s="174"/>
      <c r="T66" s="174"/>
      <c r="U66" s="174"/>
      <c r="V66" s="174"/>
      <c r="W66" s="174"/>
      <c r="X66" s="174"/>
      <c r="Y66" s="174"/>
    </row>
    <row r="67" spans="1:27" x14ac:dyDescent="0.2">
      <c r="A67" s="106"/>
      <c r="B67" s="105"/>
      <c r="C67" s="105" t="s">
        <v>286</v>
      </c>
      <c r="D67" s="15"/>
      <c r="E67" s="15"/>
      <c r="F67" s="15"/>
      <c r="G67" s="15"/>
      <c r="H67" s="15"/>
      <c r="I67" s="15"/>
      <c r="J67" s="117"/>
      <c r="K67" s="270"/>
      <c r="L67" s="104" t="s">
        <v>287</v>
      </c>
      <c r="M67" s="177"/>
      <c r="N67" s="177"/>
      <c r="O67" s="177"/>
      <c r="P67" s="177"/>
      <c r="Q67" s="177"/>
      <c r="R67" s="177"/>
      <c r="S67" s="177"/>
      <c r="T67" s="177"/>
      <c r="U67" s="177"/>
      <c r="V67" s="177"/>
      <c r="W67" s="177"/>
      <c r="X67" s="177"/>
      <c r="Y67" s="177"/>
    </row>
    <row r="68" spans="1:27" x14ac:dyDescent="0.2">
      <c r="A68" s="106"/>
      <c r="B68" s="105"/>
      <c r="C68" s="105"/>
      <c r="D68" s="15"/>
      <c r="E68" s="15"/>
      <c r="F68" s="15"/>
      <c r="G68" s="15"/>
      <c r="H68" s="15"/>
      <c r="I68" s="15"/>
      <c r="J68" s="273"/>
      <c r="K68" s="270"/>
      <c r="L68" s="191"/>
    </row>
    <row r="69" spans="1:27" x14ac:dyDescent="0.2">
      <c r="A69" s="106"/>
      <c r="B69" s="105"/>
      <c r="C69" s="105" t="s">
        <v>288</v>
      </c>
      <c r="D69" s="15"/>
      <c r="E69" s="15"/>
      <c r="F69" s="15"/>
      <c r="G69" s="15"/>
      <c r="H69" s="15"/>
      <c r="I69" s="15"/>
      <c r="J69" s="117"/>
      <c r="K69" s="270"/>
      <c r="L69" s="104" t="s">
        <v>289</v>
      </c>
      <c r="M69" s="177"/>
      <c r="N69" s="177"/>
      <c r="O69" s="177"/>
      <c r="P69" s="177"/>
      <c r="Q69" s="177"/>
      <c r="R69" s="177"/>
      <c r="S69" s="177"/>
      <c r="T69" s="177"/>
      <c r="U69" s="177"/>
      <c r="V69" s="177"/>
      <c r="W69" s="177"/>
      <c r="X69" s="177"/>
      <c r="Y69" s="177"/>
    </row>
    <row r="70" spans="1:27" x14ac:dyDescent="0.2">
      <c r="A70" s="106"/>
      <c r="B70" s="105"/>
      <c r="C70" s="105"/>
      <c r="D70" s="15"/>
      <c r="E70" s="15"/>
      <c r="F70" s="15"/>
      <c r="G70" s="15"/>
      <c r="H70" s="15"/>
      <c r="I70" s="15"/>
      <c r="J70" s="273"/>
      <c r="K70" s="270"/>
      <c r="L70" s="293"/>
      <c r="M70" s="174"/>
      <c r="N70" s="174"/>
      <c r="O70" s="174"/>
      <c r="P70" s="174"/>
      <c r="Q70" s="174"/>
      <c r="R70" s="174"/>
      <c r="S70" s="174"/>
      <c r="T70" s="174"/>
      <c r="U70" s="174"/>
      <c r="V70" s="174"/>
      <c r="W70" s="174"/>
      <c r="X70" s="174"/>
      <c r="Y70" s="174"/>
    </row>
    <row r="71" spans="1:27" x14ac:dyDescent="0.2">
      <c r="A71" s="106"/>
      <c r="B71" s="105"/>
      <c r="C71" s="105" t="s">
        <v>290</v>
      </c>
      <c r="D71" s="15"/>
      <c r="E71" s="15"/>
      <c r="F71" s="15"/>
      <c r="G71" s="15"/>
      <c r="H71" s="15"/>
      <c r="I71" s="15"/>
      <c r="J71" s="117"/>
      <c r="K71" s="270"/>
      <c r="L71" s="104" t="s">
        <v>291</v>
      </c>
      <c r="M71" s="104"/>
      <c r="N71" s="104"/>
      <c r="O71" s="104"/>
      <c r="P71" s="104"/>
      <c r="Q71" s="104"/>
      <c r="R71" s="104"/>
      <c r="S71" s="104"/>
      <c r="T71" s="104"/>
      <c r="U71" s="104"/>
      <c r="V71" s="104"/>
      <c r="W71" s="104"/>
      <c r="X71" s="104"/>
      <c r="Y71" s="104"/>
    </row>
    <row r="72" spans="1:27" x14ac:dyDescent="0.2">
      <c r="A72" s="106"/>
      <c r="B72" s="15"/>
      <c r="C72" s="15"/>
      <c r="D72" s="15"/>
      <c r="E72" s="15"/>
      <c r="F72" s="15"/>
      <c r="G72" s="15"/>
      <c r="H72" s="15"/>
      <c r="I72" s="15"/>
      <c r="J72" s="273"/>
      <c r="K72" s="270"/>
      <c r="L72" s="293"/>
      <c r="M72" s="174"/>
      <c r="N72" s="174"/>
      <c r="O72" s="174"/>
      <c r="P72" s="174"/>
      <c r="Q72" s="174"/>
      <c r="R72" s="174"/>
      <c r="S72" s="174"/>
      <c r="T72" s="174"/>
      <c r="U72" s="174"/>
      <c r="V72" s="174"/>
      <c r="W72" s="174"/>
      <c r="X72" s="174"/>
      <c r="Y72" s="174"/>
    </row>
    <row r="73" spans="1:27" x14ac:dyDescent="0.2">
      <c r="A73" s="106"/>
      <c r="B73" s="105" t="s">
        <v>292</v>
      </c>
      <c r="C73" s="15"/>
      <c r="D73" s="15"/>
      <c r="E73" s="15"/>
      <c r="F73" s="15"/>
      <c r="G73" s="15"/>
      <c r="H73" s="15"/>
      <c r="I73" s="15"/>
      <c r="J73" s="117"/>
      <c r="K73" s="270"/>
      <c r="L73" s="104" t="s">
        <v>293</v>
      </c>
      <c r="M73" s="104"/>
      <c r="N73" s="104"/>
      <c r="O73" s="104"/>
      <c r="P73" s="104"/>
      <c r="Q73" s="104"/>
      <c r="R73" s="104"/>
      <c r="S73" s="104"/>
      <c r="T73" s="104"/>
      <c r="U73" s="104"/>
      <c r="V73" s="104"/>
      <c r="W73" s="104"/>
      <c r="X73" s="104"/>
      <c r="Y73" s="104"/>
    </row>
    <row r="74" spans="1:27" x14ac:dyDescent="0.2">
      <c r="A74" s="106"/>
      <c r="B74" s="105"/>
      <c r="C74" s="15"/>
      <c r="D74" s="15"/>
      <c r="E74" s="15"/>
      <c r="F74" s="15"/>
      <c r="G74" s="15"/>
      <c r="H74" s="15"/>
      <c r="I74" s="15"/>
      <c r="J74" s="273"/>
      <c r="K74" s="270"/>
      <c r="L74" s="191"/>
    </row>
    <row r="75" spans="1:27" x14ac:dyDescent="0.2">
      <c r="A75" s="106"/>
      <c r="B75" s="105" t="s">
        <v>294</v>
      </c>
      <c r="C75" s="15"/>
      <c r="D75" s="15"/>
      <c r="E75" s="15"/>
      <c r="F75" s="15"/>
      <c r="G75" s="15"/>
      <c r="H75" s="15"/>
      <c r="I75" s="15"/>
      <c r="J75" s="117"/>
      <c r="K75" s="270"/>
      <c r="L75" s="104" t="s">
        <v>295</v>
      </c>
      <c r="M75" s="104"/>
      <c r="N75" s="104"/>
      <c r="O75" s="104"/>
      <c r="P75" s="104"/>
      <c r="Q75" s="104"/>
      <c r="R75" s="104"/>
      <c r="S75" s="104"/>
      <c r="T75" s="104"/>
      <c r="U75" s="104"/>
      <c r="V75" s="104"/>
      <c r="W75" s="104"/>
      <c r="X75" s="104"/>
      <c r="Y75" s="104"/>
    </row>
    <row r="76" spans="1:27" ht="13.15" customHeight="1" x14ac:dyDescent="0.2">
      <c r="A76" s="106"/>
      <c r="B76" s="15"/>
      <c r="C76" s="15"/>
      <c r="D76" s="15"/>
      <c r="E76" s="15"/>
      <c r="F76" s="15"/>
      <c r="G76" s="15"/>
      <c r="H76" s="15"/>
      <c r="I76" s="15"/>
      <c r="J76" s="273"/>
      <c r="K76" s="270"/>
      <c r="L76" s="191"/>
    </row>
    <row r="77" spans="1:27" ht="13.15" customHeight="1" x14ac:dyDescent="0.2">
      <c r="A77" s="451" t="s">
        <v>296</v>
      </c>
      <c r="B77" s="447"/>
      <c r="C77" s="447"/>
      <c r="D77" s="447"/>
      <c r="E77" s="447"/>
      <c r="F77" s="447"/>
      <c r="G77" s="447"/>
      <c r="H77" s="447"/>
      <c r="I77" s="447"/>
      <c r="J77" s="117"/>
      <c r="K77" s="270"/>
      <c r="L77" s="104" t="s">
        <v>297</v>
      </c>
      <c r="M77" s="104"/>
      <c r="N77" s="104"/>
      <c r="O77" s="104"/>
      <c r="P77" s="104"/>
      <c r="Q77" s="104"/>
      <c r="R77" s="104"/>
      <c r="S77" s="104"/>
      <c r="T77" s="104"/>
      <c r="U77" s="104"/>
      <c r="V77" s="104"/>
      <c r="W77" s="104"/>
      <c r="X77" s="104"/>
      <c r="Y77" s="104"/>
    </row>
    <row r="78" spans="1:27" ht="13.15" customHeight="1" x14ac:dyDescent="0.2">
      <c r="A78" s="451"/>
      <c r="B78" s="447"/>
      <c r="C78" s="447"/>
      <c r="D78" s="447"/>
      <c r="E78" s="447"/>
      <c r="F78" s="447"/>
      <c r="G78" s="447"/>
      <c r="H78" s="447"/>
      <c r="I78" s="447"/>
      <c r="J78" s="273"/>
      <c r="K78" s="270"/>
      <c r="L78" s="191"/>
    </row>
    <row r="79" spans="1:27" s="37" customFormat="1" ht="13.15" customHeight="1" x14ac:dyDescent="0.2">
      <c r="A79" s="107" t="s">
        <v>298</v>
      </c>
      <c r="B79" s="15"/>
      <c r="C79" s="15"/>
      <c r="D79" s="15"/>
      <c r="E79" s="15"/>
      <c r="F79" s="15"/>
      <c r="G79" s="15"/>
      <c r="H79" s="15"/>
      <c r="I79" s="15"/>
      <c r="J79" s="274">
        <f>J81+J83+J85+J87</f>
        <v>0</v>
      </c>
      <c r="K79" s="270"/>
      <c r="L79" s="293"/>
      <c r="M79" s="174"/>
      <c r="N79" s="174"/>
      <c r="O79" s="174"/>
      <c r="P79" s="174"/>
      <c r="Q79" s="174"/>
      <c r="R79" s="174"/>
      <c r="S79" s="174"/>
      <c r="T79" s="174"/>
      <c r="U79" s="174"/>
      <c r="V79" s="174"/>
      <c r="W79" s="174"/>
      <c r="X79" s="174"/>
      <c r="Y79" s="174"/>
      <c r="Z79" s="180"/>
      <c r="AA79" s="180"/>
    </row>
    <row r="80" spans="1:27" s="37" customFormat="1" ht="13.15" customHeight="1" x14ac:dyDescent="0.2">
      <c r="A80" s="107"/>
      <c r="B80" s="15"/>
      <c r="C80" s="15"/>
      <c r="D80" s="15"/>
      <c r="E80" s="15"/>
      <c r="F80" s="15"/>
      <c r="G80" s="15"/>
      <c r="H80" s="15"/>
      <c r="I80" s="15"/>
      <c r="J80" s="273"/>
      <c r="K80" s="270"/>
      <c r="L80" s="191"/>
      <c r="M80" s="180"/>
      <c r="N80" s="180"/>
      <c r="O80" s="180"/>
      <c r="P80" s="180"/>
      <c r="Q80" s="180"/>
      <c r="R80" s="180"/>
      <c r="S80" s="180"/>
      <c r="T80" s="180"/>
      <c r="U80" s="180"/>
      <c r="V80" s="180"/>
      <c r="W80" s="180"/>
      <c r="X80" s="180"/>
      <c r="Y80" s="180"/>
      <c r="Z80" s="180"/>
      <c r="AA80" s="180"/>
    </row>
    <row r="81" spans="1:27" s="37" customFormat="1" ht="13.15" customHeight="1" x14ac:dyDescent="0.2">
      <c r="A81" s="107"/>
      <c r="B81" s="105" t="s">
        <v>299</v>
      </c>
      <c r="C81" s="15"/>
      <c r="D81" s="15"/>
      <c r="E81" s="15"/>
      <c r="F81" s="15"/>
      <c r="G81" s="15"/>
      <c r="H81" s="15"/>
      <c r="I81" s="15"/>
      <c r="J81" s="117"/>
      <c r="K81" s="270"/>
      <c r="L81" s="104" t="s">
        <v>300</v>
      </c>
      <c r="M81" s="177"/>
      <c r="N81" s="177"/>
      <c r="O81" s="177"/>
      <c r="P81" s="177"/>
      <c r="Q81" s="177"/>
      <c r="R81" s="177"/>
      <c r="S81" s="177"/>
      <c r="T81" s="177"/>
      <c r="U81" s="177"/>
      <c r="V81" s="177"/>
      <c r="W81" s="177"/>
      <c r="X81" s="177"/>
      <c r="Y81" s="177"/>
      <c r="Z81" s="180"/>
      <c r="AA81" s="180"/>
    </row>
    <row r="82" spans="1:27" s="37" customFormat="1" ht="13.15" customHeight="1" x14ac:dyDescent="0.2">
      <c r="A82" s="106"/>
      <c r="B82" s="105"/>
      <c r="C82" s="15"/>
      <c r="D82" s="15"/>
      <c r="E82" s="15"/>
      <c r="F82" s="15"/>
      <c r="G82" s="15"/>
      <c r="H82" s="15"/>
      <c r="I82" s="15"/>
      <c r="J82" s="273"/>
      <c r="K82" s="270"/>
      <c r="L82" s="191"/>
      <c r="M82" s="180"/>
      <c r="N82" s="180"/>
      <c r="O82" s="180"/>
      <c r="P82" s="180"/>
      <c r="Q82" s="180"/>
      <c r="R82" s="180"/>
      <c r="S82" s="180"/>
      <c r="T82" s="180"/>
      <c r="U82" s="180"/>
      <c r="V82" s="180"/>
      <c r="W82" s="180"/>
      <c r="X82" s="180"/>
      <c r="Y82" s="180"/>
      <c r="Z82" s="180"/>
      <c r="AA82" s="180"/>
    </row>
    <row r="83" spans="1:27" s="37" customFormat="1" ht="13.15" customHeight="1" x14ac:dyDescent="0.2">
      <c r="A83" s="107"/>
      <c r="B83" s="105" t="s">
        <v>301</v>
      </c>
      <c r="C83" s="15"/>
      <c r="D83" s="15"/>
      <c r="E83" s="15"/>
      <c r="F83" s="15"/>
      <c r="G83" s="15"/>
      <c r="H83" s="15"/>
      <c r="I83" s="15"/>
      <c r="J83" s="117"/>
      <c r="K83" s="270"/>
      <c r="L83" s="104" t="s">
        <v>302</v>
      </c>
      <c r="M83" s="177"/>
      <c r="N83" s="177"/>
      <c r="O83" s="177"/>
      <c r="P83" s="177"/>
      <c r="Q83" s="177"/>
      <c r="R83" s="177"/>
      <c r="S83" s="177"/>
      <c r="T83" s="177"/>
      <c r="U83" s="177"/>
      <c r="V83" s="177"/>
      <c r="W83" s="177"/>
      <c r="X83" s="177"/>
      <c r="Y83" s="177"/>
      <c r="Z83" s="180"/>
      <c r="AA83" s="180"/>
    </row>
    <row r="84" spans="1:27" s="37" customFormat="1" ht="13.15" customHeight="1" x14ac:dyDescent="0.2">
      <c r="A84" s="106"/>
      <c r="B84" s="105"/>
      <c r="C84" s="15"/>
      <c r="D84" s="15"/>
      <c r="E84" s="15"/>
      <c r="F84" s="15"/>
      <c r="G84" s="15"/>
      <c r="H84" s="15"/>
      <c r="I84" s="15"/>
      <c r="J84" s="273"/>
      <c r="K84" s="270"/>
      <c r="L84" s="191"/>
      <c r="M84" s="180"/>
      <c r="N84" s="180"/>
      <c r="O84" s="180"/>
      <c r="P84" s="180"/>
      <c r="Q84" s="180"/>
      <c r="R84" s="180"/>
      <c r="S84" s="180"/>
      <c r="T84" s="180"/>
      <c r="U84" s="180"/>
      <c r="V84" s="180"/>
      <c r="W84" s="180"/>
      <c r="X84" s="180"/>
      <c r="Y84" s="180"/>
      <c r="Z84" s="180"/>
      <c r="AA84" s="180"/>
    </row>
    <row r="85" spans="1:27" s="37" customFormat="1" ht="13.15" customHeight="1" x14ac:dyDescent="0.2">
      <c r="A85" s="107"/>
      <c r="B85" s="105" t="s">
        <v>303</v>
      </c>
      <c r="C85" s="15"/>
      <c r="D85" s="15"/>
      <c r="E85" s="15"/>
      <c r="F85" s="15"/>
      <c r="G85" s="15"/>
      <c r="H85" s="15"/>
      <c r="I85" s="15"/>
      <c r="J85" s="117"/>
      <c r="K85" s="270"/>
      <c r="L85" s="104" t="s">
        <v>304</v>
      </c>
      <c r="M85" s="177"/>
      <c r="N85" s="177"/>
      <c r="O85" s="177"/>
      <c r="P85" s="177"/>
      <c r="Q85" s="177"/>
      <c r="R85" s="177"/>
      <c r="S85" s="177"/>
      <c r="T85" s="177"/>
      <c r="U85" s="177"/>
      <c r="V85" s="177"/>
      <c r="W85" s="177"/>
      <c r="X85" s="177"/>
      <c r="Y85" s="177"/>
      <c r="Z85" s="180"/>
      <c r="AA85" s="180"/>
    </row>
    <row r="86" spans="1:27" s="37" customFormat="1" ht="13.15" customHeight="1" x14ac:dyDescent="0.2">
      <c r="A86" s="107"/>
      <c r="B86" s="105"/>
      <c r="C86" s="15"/>
      <c r="D86" s="15"/>
      <c r="E86" s="15"/>
      <c r="F86" s="15"/>
      <c r="G86" s="15"/>
      <c r="H86" s="15"/>
      <c r="I86" s="15"/>
      <c r="J86" s="275"/>
      <c r="K86" s="270"/>
      <c r="L86" s="191"/>
      <c r="M86" s="180"/>
      <c r="N86" s="180"/>
      <c r="O86" s="180"/>
      <c r="P86" s="180"/>
      <c r="Q86" s="180"/>
      <c r="R86" s="180"/>
      <c r="S86" s="180"/>
      <c r="T86" s="180"/>
      <c r="U86" s="180"/>
      <c r="V86" s="180"/>
      <c r="W86" s="180"/>
      <c r="X86" s="180"/>
      <c r="Y86" s="180"/>
      <c r="Z86" s="180"/>
      <c r="AA86" s="180"/>
    </row>
    <row r="87" spans="1:27" s="37" customFormat="1" ht="13.15" customHeight="1" x14ac:dyDescent="0.2">
      <c r="A87" s="106"/>
      <c r="B87" s="105" t="s">
        <v>305</v>
      </c>
      <c r="C87" s="15"/>
      <c r="D87" s="15"/>
      <c r="E87" s="15"/>
      <c r="F87" s="15"/>
      <c r="G87" s="15"/>
      <c r="H87" s="15"/>
      <c r="I87" s="15"/>
      <c r="J87" s="117"/>
      <c r="K87" s="270"/>
      <c r="L87" s="104" t="s">
        <v>306</v>
      </c>
      <c r="M87" s="177"/>
      <c r="N87" s="177"/>
      <c r="O87" s="177"/>
      <c r="P87" s="177"/>
      <c r="Q87" s="177"/>
      <c r="R87" s="177"/>
      <c r="S87" s="177"/>
      <c r="T87" s="177"/>
      <c r="U87" s="177"/>
      <c r="V87" s="177"/>
      <c r="W87" s="177"/>
      <c r="X87" s="177"/>
      <c r="Y87" s="177"/>
      <c r="Z87" s="180"/>
      <c r="AA87" s="180"/>
    </row>
    <row r="88" spans="1:27" s="37" customFormat="1" ht="13.15" customHeight="1" x14ac:dyDescent="0.2">
      <c r="A88" s="107"/>
      <c r="B88" s="105"/>
      <c r="C88" s="15"/>
      <c r="D88" s="15"/>
      <c r="E88" s="15"/>
      <c r="F88" s="15"/>
      <c r="G88" s="15"/>
      <c r="H88" s="15"/>
      <c r="I88" s="15"/>
      <c r="J88" s="273"/>
      <c r="K88" s="270"/>
      <c r="L88" s="191"/>
      <c r="M88" s="180"/>
      <c r="N88" s="180"/>
      <c r="O88" s="180"/>
      <c r="P88" s="180"/>
      <c r="Q88" s="180"/>
      <c r="R88" s="180"/>
      <c r="S88" s="180"/>
      <c r="T88" s="180"/>
      <c r="U88" s="180"/>
      <c r="V88" s="180"/>
      <c r="W88" s="180"/>
      <c r="X88" s="180"/>
      <c r="Y88" s="180"/>
      <c r="Z88" s="180"/>
      <c r="AA88" s="180"/>
    </row>
    <row r="89" spans="1:27" s="37" customFormat="1" ht="13.15" customHeight="1" x14ac:dyDescent="0.2">
      <c r="A89" s="107"/>
      <c r="B89" s="105" t="s">
        <v>146</v>
      </c>
      <c r="C89" s="445"/>
      <c r="D89" s="445"/>
      <c r="E89" s="445"/>
      <c r="F89" s="445"/>
      <c r="G89" s="445"/>
      <c r="H89" s="445"/>
      <c r="I89" s="445"/>
      <c r="J89" s="445"/>
      <c r="K89" s="270"/>
      <c r="L89" s="104" t="s">
        <v>307</v>
      </c>
      <c r="M89" s="177"/>
      <c r="N89" s="177"/>
      <c r="O89" s="177"/>
      <c r="P89" s="177"/>
      <c r="Q89" s="177"/>
      <c r="R89" s="177"/>
      <c r="S89" s="177"/>
      <c r="T89" s="177"/>
      <c r="U89" s="177"/>
      <c r="V89" s="177"/>
      <c r="W89" s="177"/>
      <c r="X89" s="177"/>
      <c r="Y89" s="177"/>
      <c r="Z89" s="180"/>
      <c r="AA89" s="180"/>
    </row>
    <row r="90" spans="1:27" s="37" customFormat="1" ht="13.15" customHeight="1" x14ac:dyDescent="0.2">
      <c r="A90" s="107"/>
      <c r="B90" s="15"/>
      <c r="C90" s="445"/>
      <c r="D90" s="445"/>
      <c r="E90" s="445"/>
      <c r="F90" s="445"/>
      <c r="G90" s="445"/>
      <c r="H90" s="445"/>
      <c r="I90" s="445"/>
      <c r="J90" s="445"/>
      <c r="K90" s="270"/>
      <c r="L90" s="293"/>
      <c r="M90" s="178"/>
      <c r="N90" s="178"/>
      <c r="O90" s="178"/>
      <c r="P90" s="178"/>
      <c r="Q90" s="178"/>
      <c r="R90" s="178"/>
      <c r="S90" s="178"/>
      <c r="T90" s="178"/>
      <c r="U90" s="178"/>
      <c r="V90" s="178"/>
      <c r="W90" s="178"/>
      <c r="X90" s="178"/>
      <c r="Y90" s="178"/>
      <c r="Z90" s="180"/>
      <c r="AA90" s="180"/>
    </row>
    <row r="91" spans="1:27" s="37" customFormat="1" ht="13.15" customHeight="1" x14ac:dyDescent="0.2">
      <c r="A91" s="106"/>
      <c r="B91" s="15"/>
      <c r="C91" s="445"/>
      <c r="D91" s="445"/>
      <c r="E91" s="445"/>
      <c r="F91" s="445"/>
      <c r="G91" s="445"/>
      <c r="H91" s="445"/>
      <c r="I91" s="445"/>
      <c r="J91" s="445"/>
      <c r="K91" s="270"/>
      <c r="L91" s="293"/>
      <c r="M91" s="174"/>
      <c r="N91" s="174"/>
      <c r="O91" s="174"/>
      <c r="P91" s="174"/>
      <c r="Q91" s="174"/>
      <c r="R91" s="174"/>
      <c r="S91" s="174"/>
      <c r="T91" s="174"/>
      <c r="U91" s="174"/>
      <c r="V91" s="174"/>
      <c r="W91" s="174"/>
      <c r="X91" s="174"/>
      <c r="Y91" s="174"/>
      <c r="Z91" s="180"/>
      <c r="AA91" s="180"/>
    </row>
    <row r="92" spans="1:27" s="37" customFormat="1" ht="13.15" customHeight="1" x14ac:dyDescent="0.2">
      <c r="A92" s="107"/>
      <c r="B92" s="15"/>
      <c r="C92" s="445"/>
      <c r="D92" s="445"/>
      <c r="E92" s="445"/>
      <c r="F92" s="445"/>
      <c r="G92" s="445"/>
      <c r="H92" s="445"/>
      <c r="I92" s="445"/>
      <c r="J92" s="445"/>
      <c r="K92" s="270"/>
      <c r="L92" s="191"/>
      <c r="M92" s="180"/>
      <c r="N92" s="180"/>
      <c r="O92" s="180"/>
      <c r="P92" s="180"/>
      <c r="Q92" s="180"/>
      <c r="R92" s="180"/>
      <c r="S92" s="180"/>
      <c r="T92" s="180"/>
      <c r="U92" s="180"/>
      <c r="V92" s="180"/>
      <c r="W92" s="180"/>
      <c r="X92" s="180"/>
      <c r="Y92" s="180"/>
      <c r="Z92" s="180"/>
      <c r="AA92" s="180"/>
    </row>
    <row r="93" spans="1:27" s="37" customFormat="1" ht="13.15" customHeight="1" x14ac:dyDescent="0.2">
      <c r="A93" s="111"/>
      <c r="B93" s="202"/>
      <c r="C93" s="445"/>
      <c r="D93" s="445"/>
      <c r="E93" s="445"/>
      <c r="F93" s="445"/>
      <c r="G93" s="445"/>
      <c r="H93" s="445"/>
      <c r="I93" s="445"/>
      <c r="J93" s="445"/>
      <c r="K93" s="270"/>
      <c r="L93" s="191"/>
      <c r="M93" s="180"/>
      <c r="N93" s="180"/>
      <c r="O93" s="180"/>
      <c r="P93" s="180"/>
      <c r="Q93" s="180"/>
      <c r="R93" s="180"/>
      <c r="S93" s="180"/>
      <c r="T93" s="180"/>
      <c r="U93" s="180"/>
      <c r="V93" s="180"/>
      <c r="W93" s="180"/>
      <c r="X93" s="180"/>
      <c r="Y93" s="180"/>
      <c r="Z93" s="180"/>
      <c r="AA93" s="180"/>
    </row>
    <row r="94" spans="1:27" s="37" customFormat="1" x14ac:dyDescent="0.2">
      <c r="A94" s="276"/>
      <c r="B94" s="41"/>
      <c r="C94" s="41"/>
      <c r="D94" s="33"/>
      <c r="E94" s="33"/>
      <c r="F94" s="33"/>
      <c r="G94" s="33"/>
      <c r="H94" s="33"/>
      <c r="I94" s="33"/>
      <c r="J94" s="113"/>
      <c r="K94" s="41"/>
      <c r="L94" s="189"/>
      <c r="M94" s="180"/>
      <c r="N94" s="180"/>
      <c r="O94" s="180"/>
      <c r="P94" s="180"/>
      <c r="Q94" s="180"/>
      <c r="R94" s="180"/>
      <c r="S94" s="180"/>
      <c r="T94" s="180"/>
      <c r="U94" s="180"/>
      <c r="V94" s="180"/>
      <c r="W94" s="180"/>
      <c r="X94" s="180"/>
      <c r="Y94" s="180"/>
      <c r="Z94" s="180"/>
      <c r="AA94" s="180"/>
    </row>
    <row r="95" spans="1:27" s="37" customFormat="1" x14ac:dyDescent="0.2">
      <c r="A95" s="437" t="s">
        <v>308</v>
      </c>
      <c r="B95" s="437"/>
      <c r="C95" s="437"/>
      <c r="D95" s="437"/>
      <c r="E95" s="437"/>
      <c r="F95" s="437"/>
      <c r="G95" s="437"/>
      <c r="H95" s="437"/>
      <c r="I95" s="437"/>
      <c r="J95" s="437"/>
      <c r="K95" s="41"/>
      <c r="L95" s="189"/>
      <c r="M95" s="180"/>
      <c r="N95" s="180"/>
      <c r="O95" s="180"/>
      <c r="P95" s="180"/>
      <c r="Q95" s="180"/>
      <c r="R95" s="180"/>
      <c r="S95" s="180"/>
      <c r="T95" s="180"/>
      <c r="U95" s="180"/>
      <c r="V95" s="180"/>
      <c r="W95" s="180"/>
      <c r="X95" s="180"/>
      <c r="Y95" s="180"/>
      <c r="Z95" s="180"/>
      <c r="AA95" s="180"/>
    </row>
    <row r="96" spans="1:27" s="37" customFormat="1" ht="13.15" customHeight="1" x14ac:dyDescent="0.2">
      <c r="A96" s="276"/>
      <c r="B96" s="41"/>
      <c r="C96" s="41"/>
      <c r="D96" s="33"/>
      <c r="E96" s="33"/>
      <c r="F96" s="33"/>
      <c r="G96" s="33"/>
      <c r="H96" s="33"/>
      <c r="I96" s="33"/>
      <c r="J96" s="113"/>
      <c r="K96" s="41"/>
      <c r="L96" s="189"/>
      <c r="M96" s="180"/>
      <c r="N96" s="180"/>
      <c r="O96" s="180"/>
      <c r="P96" s="180"/>
      <c r="Q96" s="180"/>
      <c r="R96" s="180"/>
      <c r="S96" s="180"/>
      <c r="T96" s="180"/>
      <c r="U96" s="180"/>
      <c r="V96" s="180"/>
      <c r="W96" s="180"/>
      <c r="X96" s="180"/>
      <c r="Y96" s="180"/>
      <c r="Z96" s="180"/>
      <c r="AA96" s="180"/>
    </row>
    <row r="97" spans="1:27" s="37" customFormat="1" ht="13.15" customHeight="1" x14ac:dyDescent="0.2">
      <c r="A97" s="438" t="s">
        <v>89</v>
      </c>
      <c r="B97" s="439"/>
      <c r="C97" s="439"/>
      <c r="D97" s="439"/>
      <c r="E97" s="439"/>
      <c r="F97" s="439"/>
      <c r="G97" s="439"/>
      <c r="H97" s="439"/>
      <c r="I97" s="439"/>
      <c r="J97" s="440"/>
      <c r="K97" s="187"/>
      <c r="L97" s="189"/>
      <c r="M97" s="180"/>
      <c r="N97" s="180"/>
      <c r="O97" s="180"/>
      <c r="P97" s="180"/>
      <c r="Q97" s="180"/>
      <c r="R97" s="180"/>
      <c r="S97" s="180"/>
      <c r="T97" s="180"/>
      <c r="U97" s="180"/>
      <c r="V97" s="180"/>
      <c r="W97" s="180"/>
      <c r="X97" s="180"/>
      <c r="Y97" s="180"/>
      <c r="Z97" s="180"/>
      <c r="AA97" s="180"/>
    </row>
    <row r="98" spans="1:27" s="37" customFormat="1" ht="13.15" customHeight="1" x14ac:dyDescent="0.2">
      <c r="A98" s="106"/>
      <c r="B98" s="15"/>
      <c r="C98" s="15"/>
      <c r="D98" s="15"/>
      <c r="E98" s="15"/>
      <c r="F98" s="15"/>
      <c r="G98" s="15"/>
      <c r="H98" s="15"/>
      <c r="I98" s="15"/>
      <c r="J98" s="16"/>
      <c r="K98" s="41"/>
      <c r="L98" s="293"/>
      <c r="M98" s="294"/>
      <c r="N98" s="294"/>
      <c r="O98" s="294"/>
      <c r="P98" s="294"/>
      <c r="Q98" s="294"/>
      <c r="R98" s="294"/>
      <c r="S98" s="294"/>
      <c r="T98" s="294"/>
      <c r="U98" s="294"/>
      <c r="V98" s="294"/>
      <c r="W98" s="294"/>
      <c r="X98" s="294"/>
      <c r="Y98" s="294"/>
      <c r="Z98" s="178"/>
      <c r="AA98" s="180"/>
    </row>
    <row r="99" spans="1:27" s="37" customFormat="1" ht="13.15" customHeight="1" x14ac:dyDescent="0.2">
      <c r="A99" s="107" t="s">
        <v>309</v>
      </c>
      <c r="B99" s="105"/>
      <c r="C99" s="105"/>
      <c r="D99" s="105"/>
      <c r="E99" s="105"/>
      <c r="F99" s="105"/>
      <c r="G99" s="105"/>
      <c r="H99" s="105"/>
      <c r="I99" s="105"/>
      <c r="J99" s="277">
        <f>J101+J103</f>
        <v>0</v>
      </c>
      <c r="K99" s="270"/>
      <c r="L99" s="104" t="s">
        <v>310</v>
      </c>
      <c r="M99" s="104"/>
      <c r="N99" s="104"/>
      <c r="O99" s="104"/>
      <c r="P99" s="104"/>
      <c r="Q99" s="104"/>
      <c r="R99" s="104"/>
      <c r="S99" s="104"/>
      <c r="T99" s="104"/>
      <c r="U99" s="104"/>
      <c r="V99" s="104"/>
      <c r="W99" s="104"/>
      <c r="X99" s="104"/>
      <c r="Y99" s="104"/>
      <c r="Z99" s="180"/>
      <c r="AA99" s="180"/>
    </row>
    <row r="100" spans="1:27" s="37" customFormat="1" ht="13.15" customHeight="1" x14ac:dyDescent="0.2">
      <c r="A100" s="107"/>
      <c r="B100" s="105"/>
      <c r="C100" s="105"/>
      <c r="D100" s="105"/>
      <c r="E100" s="105"/>
      <c r="F100" s="105"/>
      <c r="G100" s="105"/>
      <c r="H100" s="105"/>
      <c r="I100" s="105"/>
      <c r="J100" s="278"/>
      <c r="K100" s="279"/>
      <c r="L100" s="283"/>
      <c r="M100" s="180"/>
      <c r="N100" s="180"/>
      <c r="O100" s="180"/>
      <c r="P100" s="180"/>
      <c r="Q100" s="180"/>
      <c r="R100" s="180"/>
      <c r="S100" s="180"/>
      <c r="T100" s="180"/>
      <c r="U100" s="180"/>
      <c r="V100" s="180"/>
      <c r="W100" s="180"/>
      <c r="X100" s="180"/>
      <c r="Y100" s="180"/>
      <c r="Z100" s="180"/>
      <c r="AA100" s="180"/>
    </row>
    <row r="101" spans="1:27" s="37" customFormat="1" ht="13.15" customHeight="1" x14ac:dyDescent="0.2">
      <c r="A101" s="107"/>
      <c r="B101" s="105" t="s">
        <v>311</v>
      </c>
      <c r="C101" s="105"/>
      <c r="D101" s="105"/>
      <c r="E101" s="105"/>
      <c r="F101" s="105"/>
      <c r="G101" s="105"/>
      <c r="H101" s="105"/>
      <c r="I101" s="105"/>
      <c r="J101" s="117"/>
      <c r="K101" s="270"/>
      <c r="L101" s="104" t="s">
        <v>312</v>
      </c>
      <c r="M101" s="177"/>
      <c r="N101" s="177"/>
      <c r="O101" s="177"/>
      <c r="P101" s="177"/>
      <c r="Q101" s="177"/>
      <c r="R101" s="177"/>
      <c r="S101" s="177"/>
      <c r="T101" s="177"/>
      <c r="U101" s="177"/>
      <c r="V101" s="177"/>
      <c r="W101" s="177"/>
      <c r="X101" s="177"/>
      <c r="Y101" s="177"/>
      <c r="Z101" s="180"/>
      <c r="AA101" s="180"/>
    </row>
    <row r="102" spans="1:27" s="37" customFormat="1" ht="13.15" customHeight="1" x14ac:dyDescent="0.2">
      <c r="A102" s="107"/>
      <c r="B102" s="105"/>
      <c r="C102" s="105"/>
      <c r="D102" s="105"/>
      <c r="E102" s="105"/>
      <c r="F102" s="105"/>
      <c r="G102" s="105"/>
      <c r="H102" s="105"/>
      <c r="I102" s="105"/>
      <c r="J102" s="280"/>
      <c r="K102" s="40"/>
      <c r="L102" s="283"/>
      <c r="M102" s="180"/>
      <c r="N102" s="180"/>
      <c r="O102" s="180"/>
      <c r="P102" s="180"/>
      <c r="Q102" s="180"/>
      <c r="R102" s="180"/>
      <c r="S102" s="180"/>
      <c r="T102" s="180"/>
      <c r="U102" s="180"/>
      <c r="V102" s="180"/>
      <c r="W102" s="180"/>
      <c r="X102" s="180"/>
      <c r="Y102" s="180"/>
      <c r="Z102" s="180"/>
      <c r="AA102" s="180"/>
    </row>
    <row r="103" spans="1:27" s="37" customFormat="1" ht="13.15" customHeight="1" x14ac:dyDescent="0.2">
      <c r="A103" s="107"/>
      <c r="B103" s="105" t="s">
        <v>313</v>
      </c>
      <c r="C103" s="105"/>
      <c r="D103" s="105"/>
      <c r="E103" s="105"/>
      <c r="F103" s="105"/>
      <c r="G103" s="105"/>
      <c r="H103" s="105"/>
      <c r="I103" s="105"/>
      <c r="J103" s="192"/>
      <c r="K103" s="41"/>
      <c r="L103" s="104" t="s">
        <v>314</v>
      </c>
      <c r="M103" s="104"/>
      <c r="N103" s="104"/>
      <c r="O103" s="104"/>
      <c r="P103" s="104"/>
      <c r="Q103" s="104"/>
      <c r="R103" s="104"/>
      <c r="S103" s="104"/>
      <c r="T103" s="104"/>
      <c r="U103" s="104"/>
      <c r="V103" s="104"/>
      <c r="W103" s="104"/>
      <c r="X103" s="104"/>
      <c r="Y103" s="104"/>
      <c r="Z103" s="180"/>
      <c r="AA103" s="180"/>
    </row>
    <row r="104" spans="1:27" s="37" customFormat="1" ht="13.15" customHeight="1" x14ac:dyDescent="0.2">
      <c r="A104" s="107"/>
      <c r="B104" s="105"/>
      <c r="C104" s="105"/>
      <c r="D104" s="105"/>
      <c r="E104" s="105"/>
      <c r="F104" s="105"/>
      <c r="G104" s="105"/>
      <c r="H104" s="105"/>
      <c r="I104" s="105"/>
      <c r="J104" s="280"/>
      <c r="K104" s="40"/>
      <c r="L104" s="186"/>
      <c r="M104" s="174"/>
      <c r="N104" s="174"/>
      <c r="O104" s="174"/>
      <c r="P104" s="174"/>
      <c r="Q104" s="174"/>
      <c r="R104" s="174"/>
      <c r="S104" s="174"/>
      <c r="T104" s="174"/>
      <c r="U104" s="174"/>
      <c r="V104" s="174"/>
      <c r="W104" s="174"/>
      <c r="X104" s="174"/>
      <c r="Y104" s="174"/>
      <c r="Z104" s="180"/>
      <c r="AA104" s="180"/>
    </row>
    <row r="105" spans="1:27" s="37" customFormat="1" ht="13.15" customHeight="1" x14ac:dyDescent="0.2">
      <c r="A105" s="107"/>
      <c r="B105" s="105" t="s">
        <v>315</v>
      </c>
      <c r="C105" s="105"/>
      <c r="D105" s="105"/>
      <c r="E105" s="105"/>
      <c r="F105" s="105"/>
      <c r="G105" s="105"/>
      <c r="H105" s="105"/>
      <c r="I105" s="105"/>
      <c r="J105" s="117"/>
      <c r="K105" s="270"/>
      <c r="L105" s="104" t="s">
        <v>316</v>
      </c>
      <c r="M105" s="104"/>
      <c r="N105" s="104"/>
      <c r="O105" s="104"/>
      <c r="P105" s="104"/>
      <c r="Q105" s="104"/>
      <c r="R105" s="104"/>
      <c r="S105" s="104"/>
      <c r="T105" s="104"/>
      <c r="U105" s="104"/>
      <c r="V105" s="104"/>
      <c r="W105" s="104"/>
      <c r="X105" s="104"/>
      <c r="Y105" s="104"/>
      <c r="Z105" s="180"/>
      <c r="AA105" s="180"/>
    </row>
    <row r="106" spans="1:27" s="37" customFormat="1" ht="13.15" customHeight="1" x14ac:dyDescent="0.2">
      <c r="A106" s="107"/>
      <c r="B106" s="105"/>
      <c r="C106" s="105"/>
      <c r="D106" s="105"/>
      <c r="E106" s="105"/>
      <c r="F106" s="105"/>
      <c r="G106" s="105"/>
      <c r="H106" s="105"/>
      <c r="I106" s="105"/>
      <c r="J106" s="278"/>
      <c r="K106" s="279"/>
      <c r="L106" s="283"/>
      <c r="M106" s="180"/>
      <c r="N106" s="180"/>
      <c r="O106" s="180"/>
      <c r="P106" s="180"/>
      <c r="Q106" s="180"/>
      <c r="R106" s="180"/>
      <c r="S106" s="180"/>
      <c r="T106" s="180"/>
      <c r="U106" s="180"/>
      <c r="V106" s="180"/>
      <c r="W106" s="180"/>
      <c r="X106" s="180"/>
      <c r="Y106" s="180"/>
      <c r="Z106" s="180"/>
      <c r="AA106" s="180"/>
    </row>
    <row r="107" spans="1:27" s="37" customFormat="1" ht="13.15" customHeight="1" x14ac:dyDescent="0.2">
      <c r="A107" s="107"/>
      <c r="B107" s="105" t="s">
        <v>317</v>
      </c>
      <c r="C107" s="105"/>
      <c r="D107" s="105"/>
      <c r="E107" s="105"/>
      <c r="F107" s="105"/>
      <c r="G107" s="105"/>
      <c r="H107" s="105"/>
      <c r="I107" s="105"/>
      <c r="J107" s="117"/>
      <c r="K107" s="270"/>
      <c r="L107" s="104" t="s">
        <v>316</v>
      </c>
      <c r="M107" s="104"/>
      <c r="N107" s="104"/>
      <c r="O107" s="104"/>
      <c r="P107" s="104"/>
      <c r="Q107" s="104"/>
      <c r="R107" s="104"/>
      <c r="S107" s="104"/>
      <c r="T107" s="104"/>
      <c r="U107" s="104"/>
      <c r="V107" s="104"/>
      <c r="W107" s="104"/>
      <c r="X107" s="104"/>
      <c r="Y107" s="104"/>
      <c r="Z107" s="180"/>
      <c r="AA107" s="180"/>
    </row>
    <row r="108" spans="1:27" s="37" customFormat="1" ht="13.15" customHeight="1" x14ac:dyDescent="0.2">
      <c r="A108" s="107"/>
      <c r="B108" s="105"/>
      <c r="C108" s="105"/>
      <c r="D108" s="105"/>
      <c r="E108" s="105"/>
      <c r="F108" s="105"/>
      <c r="G108" s="105"/>
      <c r="H108" s="105"/>
      <c r="I108" s="105"/>
      <c r="J108" s="278"/>
      <c r="K108" s="279"/>
      <c r="L108" s="283"/>
      <c r="M108" s="180"/>
      <c r="N108" s="180"/>
      <c r="O108" s="180"/>
      <c r="P108" s="180"/>
      <c r="Q108" s="180"/>
      <c r="R108" s="180"/>
      <c r="S108" s="180"/>
      <c r="T108" s="180"/>
      <c r="U108" s="180"/>
      <c r="V108" s="180"/>
      <c r="W108" s="180"/>
      <c r="X108" s="180"/>
      <c r="Y108" s="180"/>
      <c r="Z108" s="180"/>
      <c r="AA108" s="180"/>
    </row>
    <row r="109" spans="1:27" s="37" customFormat="1" ht="13.15" customHeight="1" x14ac:dyDescent="0.2">
      <c r="A109" s="107"/>
      <c r="B109" s="105" t="s">
        <v>318</v>
      </c>
      <c r="C109" s="105"/>
      <c r="D109" s="105"/>
      <c r="E109" s="105"/>
      <c r="F109" s="105"/>
      <c r="G109" s="105"/>
      <c r="H109" s="105"/>
      <c r="I109" s="105"/>
      <c r="J109" s="117"/>
      <c r="K109" s="270"/>
      <c r="L109" s="104" t="s">
        <v>319</v>
      </c>
      <c r="M109" s="104"/>
      <c r="N109" s="104"/>
      <c r="O109" s="104"/>
      <c r="P109" s="104"/>
      <c r="Q109" s="104"/>
      <c r="R109" s="104"/>
      <c r="S109" s="104"/>
      <c r="T109" s="104"/>
      <c r="U109" s="104"/>
      <c r="V109" s="104"/>
      <c r="W109" s="104"/>
      <c r="X109" s="104"/>
      <c r="Y109" s="104"/>
      <c r="Z109" s="180"/>
      <c r="AA109" s="180"/>
    </row>
    <row r="110" spans="1:27" s="37" customFormat="1" ht="13.15" customHeight="1" x14ac:dyDescent="0.2">
      <c r="A110" s="107"/>
      <c r="B110" s="105"/>
      <c r="C110" s="105"/>
      <c r="D110" s="105"/>
      <c r="E110" s="105"/>
      <c r="F110" s="105"/>
      <c r="G110" s="105"/>
      <c r="H110" s="105"/>
      <c r="I110" s="105"/>
      <c r="J110" s="278"/>
      <c r="K110" s="279"/>
      <c r="L110" s="283"/>
      <c r="M110" s="180"/>
      <c r="N110" s="180"/>
      <c r="O110" s="180"/>
      <c r="P110" s="180"/>
      <c r="Q110" s="180"/>
      <c r="R110" s="180"/>
      <c r="S110" s="180"/>
      <c r="T110" s="180"/>
      <c r="U110" s="180"/>
      <c r="V110" s="180"/>
      <c r="W110" s="180"/>
      <c r="X110" s="180"/>
      <c r="Y110" s="180"/>
      <c r="Z110" s="180"/>
      <c r="AA110" s="180"/>
    </row>
    <row r="111" spans="1:27" s="37" customFormat="1" ht="13.15" customHeight="1" x14ac:dyDescent="0.2">
      <c r="A111" s="107"/>
      <c r="B111" s="105" t="s">
        <v>320</v>
      </c>
      <c r="C111" s="105"/>
      <c r="D111" s="105"/>
      <c r="E111" s="105"/>
      <c r="F111" s="105"/>
      <c r="G111" s="441"/>
      <c r="H111" s="441"/>
      <c r="I111" s="441"/>
      <c r="J111" s="441"/>
      <c r="K111" s="270"/>
      <c r="L111" s="104" t="s">
        <v>321</v>
      </c>
      <c r="M111" s="104"/>
      <c r="N111" s="104"/>
      <c r="O111" s="104"/>
      <c r="P111" s="104"/>
      <c r="Q111" s="104"/>
      <c r="R111" s="104"/>
      <c r="S111" s="104"/>
      <c r="T111" s="104"/>
      <c r="U111" s="104"/>
      <c r="V111" s="104"/>
      <c r="W111" s="104"/>
      <c r="X111" s="104"/>
      <c r="Y111" s="104"/>
      <c r="Z111" s="180"/>
      <c r="AA111" s="180"/>
    </row>
    <row r="112" spans="1:27" s="37" customFormat="1" ht="13.15" customHeight="1" x14ac:dyDescent="0.2">
      <c r="A112" s="107"/>
      <c r="B112" s="105"/>
      <c r="C112" s="105"/>
      <c r="D112" s="105"/>
      <c r="E112" s="105"/>
      <c r="F112" s="105"/>
      <c r="G112" s="441"/>
      <c r="H112" s="441"/>
      <c r="I112" s="441"/>
      <c r="J112" s="441"/>
      <c r="K112" s="279"/>
      <c r="L112" s="186"/>
      <c r="M112" s="174"/>
      <c r="N112" s="174"/>
      <c r="O112" s="174"/>
      <c r="P112" s="174"/>
      <c r="Q112" s="174"/>
      <c r="R112" s="174"/>
      <c r="S112" s="174"/>
      <c r="T112" s="174"/>
      <c r="U112" s="174"/>
      <c r="V112" s="174"/>
      <c r="W112" s="174"/>
      <c r="X112" s="174"/>
      <c r="Y112" s="174"/>
      <c r="Z112" s="180"/>
      <c r="AA112" s="180"/>
    </row>
    <row r="113" spans="1:27" s="37" customFormat="1" ht="13.15" customHeight="1" x14ac:dyDescent="0.2">
      <c r="A113" s="107"/>
      <c r="B113" s="105"/>
      <c r="C113" s="105"/>
      <c r="D113" s="105"/>
      <c r="E113" s="105"/>
      <c r="F113" s="105"/>
      <c r="G113" s="441"/>
      <c r="H113" s="441"/>
      <c r="I113" s="441"/>
      <c r="J113" s="441"/>
      <c r="K113" s="279"/>
      <c r="L113" s="186"/>
      <c r="M113" s="178"/>
      <c r="N113" s="178"/>
      <c r="O113" s="178"/>
      <c r="P113" s="178"/>
      <c r="Q113" s="178"/>
      <c r="R113" s="178"/>
      <c r="S113" s="178"/>
      <c r="T113" s="178"/>
      <c r="U113" s="178"/>
      <c r="V113" s="178"/>
      <c r="W113" s="178"/>
      <c r="X113" s="178"/>
      <c r="Y113" s="178"/>
      <c r="Z113" s="180"/>
      <c r="AA113" s="180"/>
    </row>
    <row r="114" spans="1:27" s="37" customFormat="1" ht="13.15" customHeight="1" x14ac:dyDescent="0.2">
      <c r="A114" s="107"/>
      <c r="B114" s="105"/>
      <c r="C114" s="105"/>
      <c r="D114" s="105"/>
      <c r="E114" s="105"/>
      <c r="F114" s="105"/>
      <c r="G114" s="441"/>
      <c r="H114" s="441"/>
      <c r="I114" s="441"/>
      <c r="J114" s="441"/>
      <c r="K114" s="40"/>
      <c r="L114" s="186"/>
      <c r="M114" s="178"/>
      <c r="N114" s="178"/>
      <c r="O114" s="178"/>
      <c r="P114" s="178"/>
      <c r="Q114" s="178"/>
      <c r="R114" s="178"/>
      <c r="S114" s="178"/>
      <c r="T114" s="178"/>
      <c r="U114" s="178"/>
      <c r="V114" s="178"/>
      <c r="W114" s="178"/>
      <c r="X114" s="178"/>
      <c r="Y114" s="178"/>
      <c r="Z114" s="180"/>
      <c r="AA114" s="180"/>
    </row>
    <row r="115" spans="1:27" s="37" customFormat="1" ht="13.15" customHeight="1" x14ac:dyDescent="0.2">
      <c r="A115" s="107"/>
      <c r="B115" s="105"/>
      <c r="C115" s="105"/>
      <c r="D115" s="105"/>
      <c r="E115" s="105"/>
      <c r="F115" s="105"/>
      <c r="G115" s="105"/>
      <c r="H115" s="105"/>
      <c r="I115" s="105"/>
      <c r="J115" s="281"/>
      <c r="K115" s="40"/>
      <c r="L115" s="186"/>
      <c r="M115" s="174"/>
      <c r="N115" s="174"/>
      <c r="O115" s="174"/>
      <c r="P115" s="174"/>
      <c r="Q115" s="174"/>
      <c r="R115" s="174"/>
      <c r="S115" s="174"/>
      <c r="T115" s="174"/>
      <c r="U115" s="174"/>
      <c r="V115" s="174"/>
      <c r="W115" s="174"/>
      <c r="X115" s="174"/>
      <c r="Y115" s="174"/>
      <c r="Z115" s="180"/>
      <c r="AA115" s="180"/>
    </row>
    <row r="116" spans="1:27" s="37" customFormat="1" ht="13.15" customHeight="1" x14ac:dyDescent="0.2">
      <c r="A116" s="107"/>
      <c r="B116" s="105" t="s">
        <v>322</v>
      </c>
      <c r="C116" s="105"/>
      <c r="D116" s="105"/>
      <c r="E116" s="105"/>
      <c r="F116" s="105"/>
      <c r="G116" s="105"/>
      <c r="H116" s="105"/>
      <c r="I116" s="105"/>
      <c r="J116" s="117"/>
      <c r="K116" s="40"/>
      <c r="L116" s="104" t="s">
        <v>323</v>
      </c>
      <c r="M116" s="104"/>
      <c r="N116" s="104"/>
      <c r="O116" s="104"/>
      <c r="P116" s="104"/>
      <c r="Q116" s="104"/>
      <c r="R116" s="104"/>
      <c r="S116" s="104"/>
      <c r="T116" s="104"/>
      <c r="U116" s="104"/>
      <c r="V116" s="104"/>
      <c r="W116" s="104"/>
      <c r="X116" s="104"/>
      <c r="Y116" s="104"/>
      <c r="Z116" s="180"/>
      <c r="AA116" s="180"/>
    </row>
    <row r="117" spans="1:27" s="37" customFormat="1" ht="13.15" customHeight="1" x14ac:dyDescent="0.2">
      <c r="A117" s="107"/>
      <c r="B117" s="105"/>
      <c r="C117" s="105"/>
      <c r="D117" s="105"/>
      <c r="E117" s="105"/>
      <c r="F117" s="105"/>
      <c r="G117" s="105"/>
      <c r="H117" s="105"/>
      <c r="I117" s="105"/>
      <c r="J117" s="280"/>
      <c r="K117" s="40"/>
      <c r="L117" s="283"/>
      <c r="M117" s="180"/>
      <c r="N117" s="180"/>
      <c r="O117" s="180"/>
      <c r="P117" s="180"/>
      <c r="Q117" s="180"/>
      <c r="R117" s="180"/>
      <c r="S117" s="180"/>
      <c r="T117" s="180"/>
      <c r="U117" s="180"/>
      <c r="V117" s="180"/>
      <c r="W117" s="180"/>
      <c r="X117" s="180"/>
      <c r="Y117" s="180"/>
      <c r="Z117" s="180"/>
      <c r="AA117" s="180"/>
    </row>
    <row r="118" spans="1:27" s="37" customFormat="1" ht="13.15" customHeight="1" x14ac:dyDescent="0.2">
      <c r="A118" s="107"/>
      <c r="B118" s="105" t="s">
        <v>324</v>
      </c>
      <c r="C118" s="105"/>
      <c r="D118" s="105"/>
      <c r="E118" s="105"/>
      <c r="F118" s="105"/>
      <c r="G118" s="441"/>
      <c r="H118" s="441"/>
      <c r="I118" s="441"/>
      <c r="J118" s="441"/>
      <c r="K118" s="40"/>
      <c r="L118" s="104" t="s">
        <v>325</v>
      </c>
      <c r="M118" s="177"/>
      <c r="N118" s="177"/>
      <c r="O118" s="177"/>
      <c r="P118" s="177"/>
      <c r="Q118" s="177"/>
      <c r="R118" s="177"/>
      <c r="S118" s="177"/>
      <c r="T118" s="177"/>
      <c r="U118" s="177"/>
      <c r="V118" s="177"/>
      <c r="W118" s="177"/>
      <c r="X118" s="177"/>
      <c r="Y118" s="177"/>
      <c r="Z118" s="180"/>
      <c r="AA118" s="180"/>
    </row>
    <row r="119" spans="1:27" s="37" customFormat="1" ht="13.15" customHeight="1" x14ac:dyDescent="0.2">
      <c r="A119" s="107"/>
      <c r="B119" s="105"/>
      <c r="C119" s="105"/>
      <c r="D119" s="105"/>
      <c r="E119" s="105"/>
      <c r="F119" s="105"/>
      <c r="G119" s="441"/>
      <c r="H119" s="441"/>
      <c r="I119" s="441"/>
      <c r="J119" s="441"/>
      <c r="K119" s="40"/>
      <c r="L119" s="283"/>
      <c r="M119" s="180"/>
      <c r="N119" s="180"/>
      <c r="O119" s="180"/>
      <c r="P119" s="180"/>
      <c r="Q119" s="180"/>
      <c r="R119" s="180"/>
      <c r="S119" s="180"/>
      <c r="T119" s="180"/>
      <c r="U119" s="180"/>
      <c r="V119" s="180"/>
      <c r="W119" s="180"/>
      <c r="X119" s="180"/>
      <c r="Y119" s="180"/>
      <c r="Z119" s="180"/>
      <c r="AA119" s="180"/>
    </row>
    <row r="120" spans="1:27" s="37" customFormat="1" ht="13.15" customHeight="1" x14ac:dyDescent="0.2">
      <c r="A120" s="107"/>
      <c r="B120" s="105"/>
      <c r="C120" s="105"/>
      <c r="D120" s="105"/>
      <c r="E120" s="105"/>
      <c r="F120" s="105"/>
      <c r="G120" s="441"/>
      <c r="H120" s="441"/>
      <c r="I120" s="441"/>
      <c r="J120" s="441"/>
      <c r="K120" s="40"/>
      <c r="L120" s="191"/>
      <c r="M120" s="180"/>
      <c r="N120" s="180"/>
      <c r="O120" s="180"/>
      <c r="P120" s="180"/>
      <c r="Q120" s="180"/>
      <c r="R120" s="180"/>
      <c r="S120" s="180"/>
      <c r="T120" s="180"/>
      <c r="U120" s="180"/>
      <c r="V120" s="180"/>
      <c r="W120" s="180"/>
      <c r="X120" s="180"/>
      <c r="Y120" s="180"/>
      <c r="Z120" s="180"/>
      <c r="AA120" s="180"/>
    </row>
    <row r="121" spans="1:27" s="37" customFormat="1" ht="11.25" x14ac:dyDescent="0.2">
      <c r="A121" s="107"/>
      <c r="B121" s="105"/>
      <c r="C121" s="105"/>
      <c r="D121" s="105"/>
      <c r="E121" s="105"/>
      <c r="F121" s="105"/>
      <c r="G121" s="441"/>
      <c r="H121" s="441"/>
      <c r="I121" s="441"/>
      <c r="J121" s="441"/>
      <c r="K121" s="40"/>
      <c r="L121" s="283"/>
      <c r="M121" s="180"/>
      <c r="N121" s="180"/>
      <c r="O121" s="180"/>
      <c r="P121" s="180"/>
      <c r="Q121" s="180"/>
      <c r="R121" s="180"/>
      <c r="S121" s="180"/>
      <c r="T121" s="180"/>
      <c r="U121" s="180"/>
      <c r="V121" s="180"/>
      <c r="W121" s="180"/>
      <c r="X121" s="180"/>
      <c r="Y121" s="180"/>
      <c r="Z121" s="180"/>
      <c r="AA121" s="180"/>
    </row>
    <row r="122" spans="1:27" s="37" customFormat="1" ht="13.15" customHeight="1" x14ac:dyDescent="0.2">
      <c r="A122" s="107"/>
      <c r="B122" s="105"/>
      <c r="C122" s="105"/>
      <c r="D122" s="105"/>
      <c r="E122" s="105"/>
      <c r="F122" s="105"/>
      <c r="G122" s="105"/>
      <c r="H122" s="105"/>
      <c r="I122" s="105"/>
      <c r="J122" s="280"/>
      <c r="K122" s="40"/>
      <c r="L122" s="283"/>
      <c r="M122" s="180"/>
      <c r="N122" s="180"/>
      <c r="O122" s="180"/>
      <c r="P122" s="180"/>
      <c r="Q122" s="180"/>
      <c r="R122" s="180"/>
      <c r="S122" s="180"/>
      <c r="T122" s="180"/>
      <c r="U122" s="180"/>
      <c r="V122" s="180"/>
      <c r="W122" s="180"/>
      <c r="X122" s="180"/>
      <c r="Y122" s="180"/>
      <c r="Z122" s="180"/>
      <c r="AA122" s="180"/>
    </row>
    <row r="123" spans="1:27" s="37" customFormat="1" ht="13.15" customHeight="1" x14ac:dyDescent="0.2">
      <c r="A123" s="107" t="s">
        <v>326</v>
      </c>
      <c r="B123" s="105"/>
      <c r="C123" s="105"/>
      <c r="D123" s="105"/>
      <c r="E123" s="105"/>
      <c r="F123" s="105"/>
      <c r="G123" s="105"/>
      <c r="H123" s="105"/>
      <c r="I123" s="105"/>
      <c r="J123" s="280"/>
      <c r="K123" s="40"/>
      <c r="L123" s="191"/>
      <c r="M123" s="180"/>
      <c r="N123" s="180"/>
      <c r="O123" s="180"/>
      <c r="P123" s="180"/>
      <c r="Q123" s="180"/>
      <c r="R123" s="180"/>
      <c r="S123" s="180"/>
      <c r="T123" s="180"/>
      <c r="U123" s="180"/>
      <c r="V123" s="180"/>
      <c r="W123" s="180"/>
      <c r="X123" s="180"/>
      <c r="Y123" s="180"/>
      <c r="Z123" s="180"/>
      <c r="AA123" s="180"/>
    </row>
    <row r="124" spans="1:27" s="37" customFormat="1" ht="13.15" customHeight="1" x14ac:dyDescent="0.2">
      <c r="A124" s="107"/>
      <c r="B124" s="105"/>
      <c r="C124" s="105"/>
      <c r="D124" s="105"/>
      <c r="E124" s="105"/>
      <c r="F124" s="105"/>
      <c r="G124" s="105"/>
      <c r="H124" s="105"/>
      <c r="I124" s="105"/>
      <c r="J124" s="280"/>
      <c r="K124" s="40"/>
      <c r="L124" s="283"/>
      <c r="M124" s="180"/>
      <c r="N124" s="180"/>
      <c r="O124" s="180"/>
      <c r="P124" s="180"/>
      <c r="Q124" s="180"/>
      <c r="R124" s="180"/>
      <c r="S124" s="180"/>
      <c r="T124" s="180"/>
      <c r="U124" s="180"/>
      <c r="V124" s="180"/>
      <c r="W124" s="180"/>
      <c r="X124" s="180"/>
      <c r="Y124" s="180"/>
      <c r="Z124" s="180"/>
      <c r="AA124" s="180"/>
    </row>
    <row r="125" spans="1:27" s="37" customFormat="1" ht="13.15" customHeight="1" x14ac:dyDescent="0.2">
      <c r="A125" s="107"/>
      <c r="B125" s="105" t="s">
        <v>327</v>
      </c>
      <c r="C125" s="105"/>
      <c r="D125" s="105"/>
      <c r="E125" s="105"/>
      <c r="F125" s="105"/>
      <c r="G125" s="105"/>
      <c r="H125" s="105"/>
      <c r="I125" s="105"/>
      <c r="J125" s="277">
        <f>J127+J129+J131+J133+J135+J137+J139+J141+J143</f>
        <v>0</v>
      </c>
      <c r="K125" s="40"/>
      <c r="L125" s="104" t="s">
        <v>328</v>
      </c>
      <c r="M125" s="177"/>
      <c r="N125" s="177"/>
      <c r="O125" s="177"/>
      <c r="P125" s="177"/>
      <c r="Q125" s="177"/>
      <c r="R125" s="177"/>
      <c r="S125" s="177"/>
      <c r="T125" s="177"/>
      <c r="U125" s="177"/>
      <c r="V125" s="177"/>
      <c r="W125" s="177"/>
      <c r="X125" s="177"/>
      <c r="Y125" s="177"/>
      <c r="Z125" s="180"/>
      <c r="AA125" s="180"/>
    </row>
    <row r="126" spans="1:27" s="37" customFormat="1" ht="13.15" customHeight="1" x14ac:dyDescent="0.2">
      <c r="A126" s="107"/>
      <c r="B126" s="105"/>
      <c r="C126" s="105"/>
      <c r="D126" s="105"/>
      <c r="E126" s="105"/>
      <c r="F126" s="105"/>
      <c r="G126" s="105"/>
      <c r="H126" s="105"/>
      <c r="I126" s="105"/>
      <c r="J126" s="280"/>
      <c r="K126" s="40"/>
      <c r="L126" s="283"/>
      <c r="M126" s="180"/>
      <c r="N126" s="180"/>
      <c r="O126" s="180"/>
      <c r="P126" s="180"/>
      <c r="Q126" s="180"/>
      <c r="R126" s="180"/>
      <c r="S126" s="180"/>
      <c r="T126" s="180"/>
      <c r="U126" s="180"/>
      <c r="V126" s="180"/>
      <c r="W126" s="180"/>
      <c r="X126" s="180"/>
      <c r="Y126" s="180"/>
      <c r="Z126" s="180"/>
      <c r="AA126" s="180"/>
    </row>
    <row r="127" spans="1:27" s="37" customFormat="1" ht="13.15" customHeight="1" x14ac:dyDescent="0.2">
      <c r="A127" s="107"/>
      <c r="B127" s="105"/>
      <c r="C127" s="105" t="s">
        <v>329</v>
      </c>
      <c r="D127" s="105"/>
      <c r="E127" s="105"/>
      <c r="F127" s="105"/>
      <c r="G127" s="105"/>
      <c r="H127" s="105"/>
      <c r="I127" s="105"/>
      <c r="J127" s="117"/>
      <c r="K127" s="40"/>
      <c r="L127" s="104" t="s">
        <v>330</v>
      </c>
      <c r="M127" s="104"/>
      <c r="N127" s="104"/>
      <c r="O127" s="104"/>
      <c r="P127" s="104"/>
      <c r="Q127" s="104"/>
      <c r="R127" s="104"/>
      <c r="S127" s="104"/>
      <c r="T127" s="104"/>
      <c r="U127" s="104"/>
      <c r="V127" s="104"/>
      <c r="W127" s="104"/>
      <c r="X127" s="104"/>
      <c r="Y127" s="104"/>
      <c r="Z127" s="180"/>
      <c r="AA127" s="180"/>
    </row>
    <row r="128" spans="1:27" s="37" customFormat="1" ht="13.15" customHeight="1" x14ac:dyDescent="0.2">
      <c r="A128" s="107"/>
      <c r="B128" s="105"/>
      <c r="C128" s="105"/>
      <c r="D128" s="105"/>
      <c r="E128" s="105"/>
      <c r="F128" s="105"/>
      <c r="G128" s="105"/>
      <c r="H128" s="105"/>
      <c r="I128" s="105"/>
      <c r="J128" s="280"/>
      <c r="K128" s="40"/>
      <c r="L128" s="186"/>
      <c r="M128" s="174"/>
      <c r="N128" s="174"/>
      <c r="O128" s="174"/>
      <c r="P128" s="174"/>
      <c r="Q128" s="174"/>
      <c r="R128" s="174"/>
      <c r="S128" s="174"/>
      <c r="T128" s="174"/>
      <c r="U128" s="174"/>
      <c r="V128" s="174"/>
      <c r="W128" s="174"/>
      <c r="X128" s="174"/>
      <c r="Y128" s="174"/>
      <c r="Z128" s="180"/>
      <c r="AA128" s="180"/>
    </row>
    <row r="129" spans="1:27" s="37" customFormat="1" ht="13.15" customHeight="1" x14ac:dyDescent="0.2">
      <c r="A129" s="107"/>
      <c r="B129" s="105"/>
      <c r="C129" s="105" t="s">
        <v>331</v>
      </c>
      <c r="D129" s="105"/>
      <c r="E129" s="105"/>
      <c r="F129" s="105"/>
      <c r="G129" s="105"/>
      <c r="H129" s="105"/>
      <c r="I129" s="105"/>
      <c r="J129" s="117"/>
      <c r="K129" s="40"/>
      <c r="L129" s="104" t="s">
        <v>332</v>
      </c>
      <c r="M129" s="104"/>
      <c r="N129" s="104"/>
      <c r="O129" s="104"/>
      <c r="P129" s="104"/>
      <c r="Q129" s="104"/>
      <c r="R129" s="104"/>
      <c r="S129" s="104"/>
      <c r="T129" s="104"/>
      <c r="U129" s="104"/>
      <c r="V129" s="104"/>
      <c r="W129" s="104"/>
      <c r="X129" s="104"/>
      <c r="Y129" s="104"/>
      <c r="Z129" s="180"/>
      <c r="AA129" s="180"/>
    </row>
    <row r="130" spans="1:27" s="37" customFormat="1" ht="13.15" customHeight="1" x14ac:dyDescent="0.2">
      <c r="A130" s="107"/>
      <c r="B130" s="105"/>
      <c r="C130" s="105"/>
      <c r="D130" s="105"/>
      <c r="E130" s="105"/>
      <c r="F130" s="105"/>
      <c r="G130" s="105"/>
      <c r="H130" s="105"/>
      <c r="I130" s="105"/>
      <c r="J130" s="280"/>
      <c r="K130" s="40"/>
      <c r="L130" s="283"/>
      <c r="M130" s="180"/>
      <c r="N130" s="180"/>
      <c r="O130" s="180"/>
      <c r="P130" s="180"/>
      <c r="Q130" s="180"/>
      <c r="R130" s="180"/>
      <c r="S130" s="180"/>
      <c r="T130" s="180"/>
      <c r="U130" s="180"/>
      <c r="V130" s="180"/>
      <c r="W130" s="180"/>
      <c r="X130" s="180"/>
      <c r="Y130" s="180"/>
      <c r="Z130" s="180"/>
      <c r="AA130" s="180"/>
    </row>
    <row r="131" spans="1:27" s="37" customFormat="1" x14ac:dyDescent="0.2">
      <c r="A131" s="107"/>
      <c r="B131" s="105"/>
      <c r="C131" s="105" t="s">
        <v>333</v>
      </c>
      <c r="D131" s="105"/>
      <c r="E131" s="105"/>
      <c r="F131" s="105"/>
      <c r="G131" s="105"/>
      <c r="H131" s="105"/>
      <c r="I131" s="105"/>
      <c r="J131" s="117"/>
      <c r="K131" s="40"/>
      <c r="L131" s="104" t="s">
        <v>334</v>
      </c>
      <c r="M131" s="104"/>
      <c r="N131" s="104"/>
      <c r="O131" s="104"/>
      <c r="P131" s="104"/>
      <c r="Q131" s="104"/>
      <c r="R131" s="104"/>
      <c r="S131" s="104"/>
      <c r="T131" s="104"/>
      <c r="U131" s="104"/>
      <c r="V131" s="104"/>
      <c r="W131" s="104"/>
      <c r="X131" s="104"/>
      <c r="Y131" s="104"/>
      <c r="Z131" s="180"/>
      <c r="AA131" s="180"/>
    </row>
    <row r="132" spans="1:27" s="37" customFormat="1" ht="11.25" x14ac:dyDescent="0.2">
      <c r="A132" s="107"/>
      <c r="B132" s="105"/>
      <c r="C132" s="105"/>
      <c r="D132" s="105"/>
      <c r="E132" s="105"/>
      <c r="F132" s="105"/>
      <c r="G132" s="105"/>
      <c r="H132" s="105"/>
      <c r="I132" s="105"/>
      <c r="J132" s="280"/>
      <c r="K132" s="40"/>
      <c r="L132" s="283"/>
      <c r="M132" s="180"/>
      <c r="N132" s="180"/>
      <c r="O132" s="180"/>
      <c r="P132" s="180"/>
      <c r="Q132" s="180"/>
      <c r="R132" s="180"/>
      <c r="S132" s="180"/>
      <c r="T132" s="180"/>
      <c r="U132" s="180"/>
      <c r="V132" s="180"/>
      <c r="W132" s="180"/>
      <c r="X132" s="180"/>
      <c r="Y132" s="180"/>
      <c r="Z132" s="180"/>
      <c r="AA132" s="180"/>
    </row>
    <row r="133" spans="1:27" s="37" customFormat="1" x14ac:dyDescent="0.2">
      <c r="A133" s="107"/>
      <c r="B133" s="105"/>
      <c r="C133" s="105" t="s">
        <v>335</v>
      </c>
      <c r="D133" s="105"/>
      <c r="E133" s="105"/>
      <c r="F133" s="105"/>
      <c r="G133" s="105"/>
      <c r="H133" s="105"/>
      <c r="I133" s="105"/>
      <c r="J133" s="117"/>
      <c r="K133" s="40"/>
      <c r="L133" s="104" t="s">
        <v>336</v>
      </c>
      <c r="M133" s="104"/>
      <c r="N133" s="104"/>
      <c r="O133" s="104"/>
      <c r="P133" s="104"/>
      <c r="Q133" s="104"/>
      <c r="R133" s="104"/>
      <c r="S133" s="104"/>
      <c r="T133" s="104"/>
      <c r="U133" s="104"/>
      <c r="V133" s="104"/>
      <c r="W133" s="104"/>
      <c r="X133" s="104"/>
      <c r="Y133" s="104"/>
      <c r="Z133" s="180"/>
      <c r="AA133" s="180"/>
    </row>
    <row r="134" spans="1:27" s="37" customFormat="1" ht="11.25" x14ac:dyDescent="0.2">
      <c r="A134" s="107"/>
      <c r="B134" s="105"/>
      <c r="C134" s="105"/>
      <c r="D134" s="105"/>
      <c r="E134" s="105"/>
      <c r="F134" s="105"/>
      <c r="G134" s="105"/>
      <c r="H134" s="105"/>
      <c r="I134" s="105"/>
      <c r="J134" s="280"/>
      <c r="K134" s="40"/>
      <c r="L134" s="283"/>
      <c r="M134" s="180"/>
      <c r="N134" s="180"/>
      <c r="O134" s="180"/>
      <c r="P134" s="180"/>
      <c r="Q134" s="180"/>
      <c r="R134" s="180"/>
      <c r="S134" s="180"/>
      <c r="T134" s="180"/>
      <c r="U134" s="180"/>
      <c r="V134" s="180"/>
      <c r="W134" s="180"/>
      <c r="X134" s="180"/>
      <c r="Y134" s="180"/>
      <c r="Z134" s="180"/>
      <c r="AA134" s="180"/>
    </row>
    <row r="135" spans="1:27" s="37" customFormat="1" x14ac:dyDescent="0.2">
      <c r="A135" s="107"/>
      <c r="B135" s="105"/>
      <c r="C135" s="105" t="s">
        <v>337</v>
      </c>
      <c r="D135" s="105"/>
      <c r="E135" s="105"/>
      <c r="F135" s="105"/>
      <c r="G135" s="105"/>
      <c r="H135" s="105"/>
      <c r="I135" s="105"/>
      <c r="J135" s="117"/>
      <c r="K135" s="40"/>
      <c r="L135" s="104" t="s">
        <v>338</v>
      </c>
      <c r="M135" s="104"/>
      <c r="N135" s="104"/>
      <c r="O135" s="104"/>
      <c r="P135" s="104"/>
      <c r="Q135" s="104"/>
      <c r="R135" s="104"/>
      <c r="S135" s="104"/>
      <c r="T135" s="104"/>
      <c r="U135" s="104"/>
      <c r="V135" s="104"/>
      <c r="W135" s="104"/>
      <c r="X135" s="104"/>
      <c r="Y135" s="104"/>
      <c r="Z135" s="180"/>
      <c r="AA135" s="180"/>
    </row>
    <row r="136" spans="1:27" s="37" customFormat="1" ht="11.25" x14ac:dyDescent="0.2">
      <c r="A136" s="107"/>
      <c r="B136" s="105"/>
      <c r="C136" s="105"/>
      <c r="D136" s="105"/>
      <c r="E136" s="105"/>
      <c r="F136" s="105"/>
      <c r="G136" s="105"/>
      <c r="H136" s="105"/>
      <c r="I136" s="105"/>
      <c r="J136" s="280"/>
      <c r="K136" s="40"/>
      <c r="L136" s="283"/>
      <c r="M136" s="180"/>
      <c r="N136" s="180"/>
      <c r="O136" s="180"/>
      <c r="P136" s="180"/>
      <c r="Q136" s="180"/>
      <c r="R136" s="180"/>
      <c r="S136" s="180"/>
      <c r="T136" s="180"/>
      <c r="U136" s="180"/>
      <c r="V136" s="180"/>
      <c r="W136" s="180"/>
      <c r="X136" s="180"/>
      <c r="Y136" s="180"/>
      <c r="Z136" s="180"/>
      <c r="AA136" s="180"/>
    </row>
    <row r="137" spans="1:27" s="37" customFormat="1" x14ac:dyDescent="0.2">
      <c r="A137" s="107"/>
      <c r="B137" s="105"/>
      <c r="C137" s="105" t="s">
        <v>339</v>
      </c>
      <c r="D137" s="105"/>
      <c r="E137" s="105"/>
      <c r="F137" s="105"/>
      <c r="G137" s="105"/>
      <c r="H137" s="105"/>
      <c r="I137" s="105"/>
      <c r="J137" s="117"/>
      <c r="K137" s="40"/>
      <c r="L137" s="104" t="s">
        <v>340</v>
      </c>
      <c r="M137" s="104"/>
      <c r="N137" s="104"/>
      <c r="O137" s="104"/>
      <c r="P137" s="104"/>
      <c r="Q137" s="104"/>
      <c r="R137" s="104"/>
      <c r="S137" s="104"/>
      <c r="T137" s="104"/>
      <c r="U137" s="104"/>
      <c r="V137" s="104"/>
      <c r="W137" s="104"/>
      <c r="X137" s="104"/>
      <c r="Y137" s="104"/>
      <c r="Z137" s="180"/>
      <c r="AA137" s="180"/>
    </row>
    <row r="138" spans="1:27" s="37" customFormat="1" ht="11.25" x14ac:dyDescent="0.2">
      <c r="A138" s="107"/>
      <c r="B138" s="105"/>
      <c r="C138" s="105"/>
      <c r="D138" s="105"/>
      <c r="E138" s="105"/>
      <c r="F138" s="105"/>
      <c r="G138" s="105"/>
      <c r="H138" s="105"/>
      <c r="I138" s="105"/>
      <c r="J138" s="280"/>
      <c r="K138" s="40"/>
      <c r="L138" s="283"/>
      <c r="M138" s="180"/>
      <c r="N138" s="180"/>
      <c r="O138" s="180"/>
      <c r="P138" s="180"/>
      <c r="Q138" s="180"/>
      <c r="R138" s="180"/>
      <c r="S138" s="180"/>
      <c r="T138" s="180"/>
      <c r="U138" s="180"/>
      <c r="V138" s="180"/>
      <c r="W138" s="180"/>
      <c r="X138" s="180"/>
      <c r="Y138" s="180"/>
      <c r="Z138" s="180"/>
      <c r="AA138" s="180"/>
    </row>
    <row r="139" spans="1:27" s="37" customFormat="1" x14ac:dyDescent="0.2">
      <c r="A139" s="107"/>
      <c r="B139" s="105"/>
      <c r="C139" s="105" t="s">
        <v>341</v>
      </c>
      <c r="D139" s="105"/>
      <c r="E139" s="105"/>
      <c r="F139" s="105"/>
      <c r="G139" s="105"/>
      <c r="H139" s="105"/>
      <c r="I139" s="105"/>
      <c r="J139" s="117"/>
      <c r="K139" s="40"/>
      <c r="L139" s="104" t="s">
        <v>342</v>
      </c>
      <c r="M139" s="104"/>
      <c r="N139" s="104"/>
      <c r="O139" s="104"/>
      <c r="P139" s="104"/>
      <c r="Q139" s="104"/>
      <c r="R139" s="104"/>
      <c r="S139" s="104"/>
      <c r="T139" s="104"/>
      <c r="U139" s="104"/>
      <c r="V139" s="104"/>
      <c r="W139" s="104"/>
      <c r="X139" s="104"/>
      <c r="Y139" s="104"/>
      <c r="Z139" s="180"/>
      <c r="AA139" s="180"/>
    </row>
    <row r="140" spans="1:27" s="37" customFormat="1" ht="11.25" x14ac:dyDescent="0.2">
      <c r="A140" s="107"/>
      <c r="B140" s="105"/>
      <c r="C140" s="105"/>
      <c r="D140" s="105"/>
      <c r="E140" s="105"/>
      <c r="F140" s="105"/>
      <c r="G140" s="105"/>
      <c r="H140" s="105"/>
      <c r="I140" s="105"/>
      <c r="J140" s="280"/>
      <c r="K140" s="40"/>
      <c r="L140" s="283"/>
      <c r="M140" s="180"/>
      <c r="N140" s="180"/>
      <c r="O140" s="180"/>
      <c r="P140" s="180"/>
      <c r="Q140" s="180"/>
      <c r="R140" s="180"/>
      <c r="S140" s="180"/>
      <c r="T140" s="180"/>
      <c r="U140" s="180"/>
      <c r="V140" s="180"/>
      <c r="W140" s="180"/>
      <c r="X140" s="180"/>
      <c r="Y140" s="180"/>
      <c r="Z140" s="180"/>
      <c r="AA140" s="180"/>
    </row>
    <row r="141" spans="1:27" s="37" customFormat="1" x14ac:dyDescent="0.2">
      <c r="A141" s="107"/>
      <c r="B141" s="105"/>
      <c r="C141" s="105" t="s">
        <v>343</v>
      </c>
      <c r="D141" s="105"/>
      <c r="E141" s="105"/>
      <c r="F141" s="105"/>
      <c r="G141" s="105"/>
      <c r="H141" s="105"/>
      <c r="I141" s="105"/>
      <c r="J141" s="117"/>
      <c r="K141" s="40"/>
      <c r="L141" s="104" t="s">
        <v>344</v>
      </c>
      <c r="M141" s="104"/>
      <c r="N141" s="104"/>
      <c r="O141" s="104"/>
      <c r="P141" s="104"/>
      <c r="Q141" s="104"/>
      <c r="R141" s="104"/>
      <c r="S141" s="104"/>
      <c r="T141" s="104"/>
      <c r="U141" s="104"/>
      <c r="V141" s="104"/>
      <c r="W141" s="104"/>
      <c r="X141" s="104"/>
      <c r="Y141" s="104"/>
      <c r="Z141" s="180"/>
      <c r="AA141" s="180"/>
    </row>
    <row r="142" spans="1:27" s="37" customFormat="1" ht="11.25" x14ac:dyDescent="0.2">
      <c r="A142" s="107"/>
      <c r="B142" s="105"/>
      <c r="C142" s="105"/>
      <c r="D142" s="105"/>
      <c r="E142" s="105"/>
      <c r="F142" s="105"/>
      <c r="G142" s="105"/>
      <c r="H142" s="105"/>
      <c r="I142" s="105"/>
      <c r="J142" s="280"/>
      <c r="K142" s="40"/>
      <c r="L142" s="283"/>
      <c r="M142" s="180"/>
      <c r="N142" s="180"/>
      <c r="O142" s="180"/>
      <c r="P142" s="180"/>
      <c r="Q142" s="180"/>
      <c r="R142" s="180"/>
      <c r="S142" s="180"/>
      <c r="T142" s="180"/>
      <c r="U142" s="180"/>
      <c r="V142" s="180"/>
      <c r="W142" s="180"/>
      <c r="X142" s="180"/>
      <c r="Y142" s="180"/>
      <c r="Z142" s="180"/>
      <c r="AA142" s="180"/>
    </row>
    <row r="143" spans="1:27" s="37" customFormat="1" x14ac:dyDescent="0.2">
      <c r="A143" s="107"/>
      <c r="B143" s="105"/>
      <c r="C143" s="105" t="s">
        <v>345</v>
      </c>
      <c r="D143" s="105"/>
      <c r="E143" s="105"/>
      <c r="F143" s="105"/>
      <c r="G143" s="105"/>
      <c r="H143" s="105"/>
      <c r="I143" s="105"/>
      <c r="J143" s="117"/>
      <c r="K143" s="40"/>
      <c r="L143" s="104" t="s">
        <v>346</v>
      </c>
      <c r="M143" s="104"/>
      <c r="N143" s="104"/>
      <c r="O143" s="104"/>
      <c r="P143" s="104"/>
      <c r="Q143" s="104"/>
      <c r="R143" s="104"/>
      <c r="S143" s="104"/>
      <c r="T143" s="104"/>
      <c r="U143" s="104"/>
      <c r="V143" s="104"/>
      <c r="W143" s="104"/>
      <c r="X143" s="104"/>
      <c r="Y143" s="104"/>
      <c r="Z143" s="180"/>
      <c r="AA143" s="180"/>
    </row>
    <row r="144" spans="1:27" s="37" customFormat="1" ht="11.25" x14ac:dyDescent="0.2">
      <c r="A144" s="107"/>
      <c r="B144" s="105"/>
      <c r="C144" s="105"/>
      <c r="D144" s="105"/>
      <c r="E144" s="105"/>
      <c r="F144" s="105"/>
      <c r="G144" s="105"/>
      <c r="H144" s="105"/>
      <c r="I144" s="105"/>
      <c r="J144" s="280"/>
      <c r="K144" s="40"/>
      <c r="L144" s="283"/>
      <c r="M144" s="180"/>
      <c r="N144" s="180"/>
      <c r="O144" s="180"/>
      <c r="P144" s="180"/>
      <c r="Q144" s="180"/>
      <c r="R144" s="180"/>
      <c r="S144" s="180"/>
      <c r="T144" s="180"/>
      <c r="U144" s="180"/>
      <c r="V144" s="180"/>
      <c r="W144" s="180"/>
      <c r="X144" s="180"/>
      <c r="Y144" s="180"/>
      <c r="Z144" s="180"/>
      <c r="AA144" s="180"/>
    </row>
    <row r="145" spans="1:27" s="37" customFormat="1" ht="11.25" x14ac:dyDescent="0.2">
      <c r="A145" s="107"/>
      <c r="B145" s="105" t="s">
        <v>347</v>
      </c>
      <c r="C145" s="105"/>
      <c r="D145" s="105"/>
      <c r="E145" s="105"/>
      <c r="F145" s="105"/>
      <c r="G145" s="105"/>
      <c r="H145" s="105"/>
      <c r="I145" s="105"/>
      <c r="J145" s="277">
        <f>J147+J149+J151+J153+J155+J157+J159+J161+J163</f>
        <v>0</v>
      </c>
      <c r="K145" s="40"/>
      <c r="L145" s="282" t="s">
        <v>348</v>
      </c>
      <c r="M145" s="282"/>
      <c r="N145" s="282"/>
      <c r="O145" s="282"/>
      <c r="P145" s="282"/>
      <c r="Q145" s="282"/>
      <c r="R145" s="282"/>
      <c r="S145" s="282"/>
      <c r="T145" s="282"/>
      <c r="U145" s="282"/>
      <c r="V145" s="282"/>
      <c r="W145" s="282"/>
      <c r="X145" s="282"/>
      <c r="Y145" s="282"/>
      <c r="Z145" s="180"/>
      <c r="AA145" s="180"/>
    </row>
    <row r="146" spans="1:27" s="37" customFormat="1" ht="11.25" x14ac:dyDescent="0.2">
      <c r="A146" s="107"/>
      <c r="B146" s="105"/>
      <c r="C146" s="105"/>
      <c r="D146" s="105"/>
      <c r="E146" s="105"/>
      <c r="F146" s="105"/>
      <c r="G146" s="105"/>
      <c r="H146" s="105"/>
      <c r="I146" s="105"/>
      <c r="J146" s="280"/>
      <c r="K146" s="40"/>
      <c r="L146" s="283"/>
      <c r="M146" s="180"/>
      <c r="N146" s="180"/>
      <c r="O146" s="180"/>
      <c r="P146" s="180"/>
      <c r="Q146" s="180"/>
      <c r="R146" s="180"/>
      <c r="S146" s="180"/>
      <c r="T146" s="180"/>
      <c r="U146" s="180"/>
      <c r="V146" s="180"/>
      <c r="W146" s="180"/>
      <c r="X146" s="180"/>
      <c r="Y146" s="180"/>
      <c r="Z146" s="180"/>
      <c r="AA146" s="180"/>
    </row>
    <row r="147" spans="1:27" s="37" customFormat="1" x14ac:dyDescent="0.2">
      <c r="A147" s="107"/>
      <c r="B147" s="105"/>
      <c r="C147" s="105" t="s">
        <v>349</v>
      </c>
      <c r="D147" s="105"/>
      <c r="E147" s="105"/>
      <c r="F147" s="105"/>
      <c r="G147" s="105"/>
      <c r="H147" s="105"/>
      <c r="I147" s="105"/>
      <c r="J147" s="117"/>
      <c r="K147" s="40"/>
      <c r="L147" s="282" t="s">
        <v>350</v>
      </c>
      <c r="M147" s="282"/>
      <c r="N147" s="282"/>
      <c r="O147" s="282"/>
      <c r="P147" s="282"/>
      <c r="Q147" s="282"/>
      <c r="R147" s="282"/>
      <c r="S147" s="282"/>
      <c r="T147" s="282"/>
      <c r="U147" s="282"/>
      <c r="V147" s="282"/>
      <c r="W147" s="282"/>
      <c r="X147" s="282"/>
      <c r="Y147" s="282"/>
      <c r="Z147" s="180"/>
      <c r="AA147" s="180"/>
    </row>
    <row r="148" spans="1:27" s="37" customFormat="1" ht="11.25" x14ac:dyDescent="0.2">
      <c r="A148" s="107"/>
      <c r="B148" s="105"/>
      <c r="C148" s="105"/>
      <c r="D148" s="105"/>
      <c r="E148" s="105"/>
      <c r="F148" s="105"/>
      <c r="G148" s="105"/>
      <c r="H148" s="105"/>
      <c r="I148" s="105"/>
      <c r="J148" s="280"/>
      <c r="K148" s="40"/>
      <c r="L148" s="283"/>
      <c r="M148" s="180"/>
      <c r="N148" s="180"/>
      <c r="O148" s="180"/>
      <c r="P148" s="180"/>
      <c r="Q148" s="180"/>
      <c r="R148" s="180"/>
      <c r="S148" s="180"/>
      <c r="T148" s="180"/>
      <c r="U148" s="180"/>
      <c r="V148" s="180"/>
      <c r="W148" s="180"/>
      <c r="X148" s="180"/>
      <c r="Y148" s="180"/>
      <c r="Z148" s="180"/>
      <c r="AA148" s="180"/>
    </row>
    <row r="149" spans="1:27" s="37" customFormat="1" x14ac:dyDescent="0.2">
      <c r="A149" s="107"/>
      <c r="B149" s="105"/>
      <c r="C149" s="105" t="s">
        <v>351</v>
      </c>
      <c r="D149" s="105"/>
      <c r="E149" s="105"/>
      <c r="F149" s="105"/>
      <c r="G149" s="105"/>
      <c r="H149" s="105"/>
      <c r="I149" s="105"/>
      <c r="J149" s="117"/>
      <c r="K149" s="40"/>
      <c r="L149" s="282" t="s">
        <v>352</v>
      </c>
      <c r="M149" s="282"/>
      <c r="N149" s="282"/>
      <c r="O149" s="282"/>
      <c r="P149" s="282"/>
      <c r="Q149" s="282"/>
      <c r="R149" s="282"/>
      <c r="S149" s="282"/>
      <c r="T149" s="282"/>
      <c r="U149" s="282"/>
      <c r="V149" s="282"/>
      <c r="W149" s="282"/>
      <c r="X149" s="282"/>
      <c r="Y149" s="282"/>
      <c r="Z149" s="180"/>
      <c r="AA149" s="180"/>
    </row>
    <row r="150" spans="1:27" s="37" customFormat="1" ht="11.25" x14ac:dyDescent="0.2">
      <c r="A150" s="107"/>
      <c r="B150" s="105"/>
      <c r="C150" s="105"/>
      <c r="D150" s="105"/>
      <c r="E150" s="105"/>
      <c r="F150" s="105"/>
      <c r="G150" s="105"/>
      <c r="H150" s="105"/>
      <c r="I150" s="105"/>
      <c r="J150" s="280"/>
      <c r="K150" s="40"/>
      <c r="L150" s="283"/>
      <c r="M150" s="180"/>
      <c r="N150" s="180"/>
      <c r="O150" s="180"/>
      <c r="P150" s="180"/>
      <c r="Q150" s="180"/>
      <c r="R150" s="180"/>
      <c r="S150" s="180"/>
      <c r="T150" s="180"/>
      <c r="U150" s="180"/>
      <c r="V150" s="180"/>
      <c r="W150" s="180"/>
      <c r="X150" s="180"/>
      <c r="Y150" s="180"/>
      <c r="Z150" s="180"/>
      <c r="AA150" s="180"/>
    </row>
    <row r="151" spans="1:27" s="37" customFormat="1" x14ac:dyDescent="0.2">
      <c r="A151" s="107"/>
      <c r="B151" s="105"/>
      <c r="C151" s="105" t="s">
        <v>353</v>
      </c>
      <c r="D151" s="105"/>
      <c r="E151" s="105"/>
      <c r="F151" s="105"/>
      <c r="G151" s="105"/>
      <c r="H151" s="105"/>
      <c r="I151" s="105"/>
      <c r="J151" s="117"/>
      <c r="K151" s="40"/>
      <c r="L151" s="282" t="s">
        <v>354</v>
      </c>
      <c r="M151" s="282"/>
      <c r="N151" s="282"/>
      <c r="O151" s="282"/>
      <c r="P151" s="282"/>
      <c r="Q151" s="282"/>
      <c r="R151" s="282"/>
      <c r="S151" s="282"/>
      <c r="T151" s="282"/>
      <c r="U151" s="282"/>
      <c r="V151" s="282"/>
      <c r="W151" s="282"/>
      <c r="X151" s="282"/>
      <c r="Y151" s="282"/>
      <c r="Z151" s="180"/>
      <c r="AA151" s="180"/>
    </row>
    <row r="152" spans="1:27" s="37" customFormat="1" ht="11.25" x14ac:dyDescent="0.2">
      <c r="A152" s="107"/>
      <c r="B152" s="105"/>
      <c r="C152" s="105"/>
      <c r="D152" s="105"/>
      <c r="E152" s="105"/>
      <c r="F152" s="105"/>
      <c r="G152" s="105"/>
      <c r="H152" s="105"/>
      <c r="I152" s="105"/>
      <c r="J152" s="280"/>
      <c r="K152" s="40"/>
      <c r="L152" s="283"/>
      <c r="M152" s="180"/>
      <c r="N152" s="180"/>
      <c r="O152" s="180"/>
      <c r="P152" s="180"/>
      <c r="Q152" s="180"/>
      <c r="R152" s="180"/>
      <c r="S152" s="180"/>
      <c r="T152" s="180"/>
      <c r="U152" s="180"/>
      <c r="V152" s="180"/>
      <c r="W152" s="180"/>
      <c r="X152" s="180"/>
      <c r="Y152" s="180"/>
      <c r="Z152" s="180"/>
      <c r="AA152" s="180"/>
    </row>
    <row r="153" spans="1:27" s="37" customFormat="1" x14ac:dyDescent="0.2">
      <c r="A153" s="107"/>
      <c r="B153" s="105"/>
      <c r="C153" s="105" t="s">
        <v>355</v>
      </c>
      <c r="D153" s="105"/>
      <c r="E153" s="105"/>
      <c r="F153" s="105"/>
      <c r="G153" s="105"/>
      <c r="H153" s="105"/>
      <c r="I153" s="105"/>
      <c r="J153" s="117"/>
      <c r="K153" s="40"/>
      <c r="L153" s="282" t="s">
        <v>356</v>
      </c>
      <c r="M153" s="282"/>
      <c r="N153" s="282"/>
      <c r="O153" s="282"/>
      <c r="P153" s="282"/>
      <c r="Q153" s="282"/>
      <c r="R153" s="282"/>
      <c r="S153" s="282"/>
      <c r="T153" s="282"/>
      <c r="U153" s="282"/>
      <c r="V153" s="282"/>
      <c r="W153" s="282"/>
      <c r="X153" s="282"/>
      <c r="Y153" s="282"/>
      <c r="Z153" s="180"/>
      <c r="AA153" s="180"/>
    </row>
    <row r="154" spans="1:27" s="37" customFormat="1" ht="11.25" x14ac:dyDescent="0.2">
      <c r="A154" s="107"/>
      <c r="B154" s="105"/>
      <c r="C154" s="105"/>
      <c r="D154" s="105"/>
      <c r="E154" s="105"/>
      <c r="F154" s="105"/>
      <c r="G154" s="105"/>
      <c r="H154" s="105"/>
      <c r="I154" s="105"/>
      <c r="J154" s="280"/>
      <c r="K154" s="40"/>
      <c r="L154" s="283"/>
      <c r="M154" s="180"/>
      <c r="N154" s="180"/>
      <c r="O154" s="180"/>
      <c r="P154" s="180"/>
      <c r="Q154" s="180"/>
      <c r="R154" s="180"/>
      <c r="S154" s="180"/>
      <c r="T154" s="180"/>
      <c r="U154" s="180"/>
      <c r="V154" s="180"/>
      <c r="W154" s="180"/>
      <c r="X154" s="180"/>
      <c r="Y154" s="180"/>
      <c r="Z154" s="180"/>
      <c r="AA154" s="180"/>
    </row>
    <row r="155" spans="1:27" s="37" customFormat="1" x14ac:dyDescent="0.2">
      <c r="A155" s="107"/>
      <c r="B155" s="105"/>
      <c r="C155" s="105" t="s">
        <v>357</v>
      </c>
      <c r="D155" s="105"/>
      <c r="E155" s="105"/>
      <c r="F155" s="105"/>
      <c r="G155" s="105"/>
      <c r="H155" s="105"/>
      <c r="I155" s="105"/>
      <c r="J155" s="117"/>
      <c r="K155" s="40"/>
      <c r="L155" s="282" t="s">
        <v>358</v>
      </c>
      <c r="M155" s="282"/>
      <c r="N155" s="282"/>
      <c r="O155" s="282"/>
      <c r="P155" s="282"/>
      <c r="Q155" s="282"/>
      <c r="R155" s="282"/>
      <c r="S155" s="282"/>
      <c r="T155" s="282"/>
      <c r="U155" s="282"/>
      <c r="V155" s="282"/>
      <c r="W155" s="282"/>
      <c r="X155" s="282"/>
      <c r="Y155" s="282"/>
      <c r="Z155" s="180"/>
      <c r="AA155" s="180"/>
    </row>
    <row r="156" spans="1:27" s="37" customFormat="1" ht="11.25" x14ac:dyDescent="0.2">
      <c r="A156" s="107"/>
      <c r="B156" s="105"/>
      <c r="C156" s="105"/>
      <c r="D156" s="105"/>
      <c r="E156" s="105"/>
      <c r="F156" s="105"/>
      <c r="G156" s="105"/>
      <c r="H156" s="105"/>
      <c r="I156" s="105"/>
      <c r="J156" s="280"/>
      <c r="K156" s="40"/>
      <c r="L156" s="283"/>
      <c r="M156" s="180"/>
      <c r="N156" s="180"/>
      <c r="O156" s="180"/>
      <c r="P156" s="180"/>
      <c r="Q156" s="180"/>
      <c r="R156" s="180"/>
      <c r="S156" s="180"/>
      <c r="T156" s="180"/>
      <c r="U156" s="180"/>
      <c r="V156" s="180"/>
      <c r="W156" s="180"/>
      <c r="X156" s="180"/>
      <c r="Y156" s="180"/>
      <c r="Z156" s="180"/>
      <c r="AA156" s="180"/>
    </row>
    <row r="157" spans="1:27" s="37" customFormat="1" x14ac:dyDescent="0.2">
      <c r="A157" s="107"/>
      <c r="B157" s="105"/>
      <c r="C157" s="105" t="s">
        <v>359</v>
      </c>
      <c r="D157" s="105"/>
      <c r="E157" s="105"/>
      <c r="F157" s="105"/>
      <c r="G157" s="105"/>
      <c r="H157" s="105"/>
      <c r="I157" s="105"/>
      <c r="J157" s="117"/>
      <c r="K157" s="40"/>
      <c r="L157" s="282" t="s">
        <v>360</v>
      </c>
      <c r="M157" s="282"/>
      <c r="N157" s="282"/>
      <c r="O157" s="282"/>
      <c r="P157" s="282"/>
      <c r="Q157" s="282"/>
      <c r="R157" s="282"/>
      <c r="S157" s="282"/>
      <c r="T157" s="282"/>
      <c r="U157" s="282"/>
      <c r="V157" s="282"/>
      <c r="W157" s="282"/>
      <c r="X157" s="282"/>
      <c r="Y157" s="282"/>
      <c r="Z157" s="180"/>
      <c r="AA157" s="180"/>
    </row>
    <row r="158" spans="1:27" s="37" customFormat="1" ht="11.25" x14ac:dyDescent="0.2">
      <c r="A158" s="107"/>
      <c r="B158" s="105"/>
      <c r="C158" s="105"/>
      <c r="D158" s="105"/>
      <c r="E158" s="105"/>
      <c r="F158" s="105"/>
      <c r="G158" s="105"/>
      <c r="H158" s="105"/>
      <c r="I158" s="105"/>
      <c r="J158" s="280"/>
      <c r="K158" s="40"/>
      <c r="L158" s="283"/>
      <c r="M158" s="180"/>
      <c r="N158" s="180"/>
      <c r="O158" s="180"/>
      <c r="P158" s="180"/>
      <c r="Q158" s="180"/>
      <c r="R158" s="180"/>
      <c r="S158" s="180"/>
      <c r="T158" s="180"/>
      <c r="U158" s="180"/>
      <c r="V158" s="180"/>
      <c r="W158" s="180"/>
      <c r="X158" s="180"/>
      <c r="Y158" s="180"/>
      <c r="Z158" s="180"/>
      <c r="AA158" s="180"/>
    </row>
    <row r="159" spans="1:27" s="37" customFormat="1" x14ac:dyDescent="0.2">
      <c r="A159" s="107"/>
      <c r="B159" s="105"/>
      <c r="C159" s="105" t="s">
        <v>361</v>
      </c>
      <c r="D159" s="105"/>
      <c r="E159" s="105"/>
      <c r="F159" s="105"/>
      <c r="G159" s="105"/>
      <c r="H159" s="105"/>
      <c r="I159" s="105"/>
      <c r="J159" s="117"/>
      <c r="K159" s="40"/>
      <c r="L159" s="282" t="s">
        <v>362</v>
      </c>
      <c r="M159" s="282"/>
      <c r="N159" s="282"/>
      <c r="O159" s="282"/>
      <c r="P159" s="282"/>
      <c r="Q159" s="282"/>
      <c r="R159" s="282"/>
      <c r="S159" s="282"/>
      <c r="T159" s="282"/>
      <c r="U159" s="282"/>
      <c r="V159" s="282"/>
      <c r="W159" s="282"/>
      <c r="X159" s="282"/>
      <c r="Y159" s="282"/>
      <c r="Z159" s="180"/>
      <c r="AA159" s="180"/>
    </row>
    <row r="160" spans="1:27" s="37" customFormat="1" ht="11.25" x14ac:dyDescent="0.2">
      <c r="A160" s="107"/>
      <c r="B160" s="105"/>
      <c r="C160" s="105"/>
      <c r="D160" s="105"/>
      <c r="E160" s="105"/>
      <c r="F160" s="105"/>
      <c r="G160" s="105"/>
      <c r="H160" s="105"/>
      <c r="I160" s="105"/>
      <c r="J160" s="280"/>
      <c r="K160" s="40"/>
      <c r="L160" s="283"/>
      <c r="M160" s="180"/>
      <c r="N160" s="180"/>
      <c r="O160" s="180"/>
      <c r="P160" s="180"/>
      <c r="Q160" s="180"/>
      <c r="R160" s="180"/>
      <c r="S160" s="180"/>
      <c r="T160" s="180"/>
      <c r="U160" s="180"/>
      <c r="V160" s="180"/>
      <c r="W160" s="180"/>
      <c r="X160" s="180"/>
      <c r="Y160" s="180"/>
      <c r="Z160" s="180"/>
      <c r="AA160" s="180"/>
    </row>
    <row r="161" spans="1:27" s="37" customFormat="1" x14ac:dyDescent="0.2">
      <c r="A161" s="107"/>
      <c r="B161" s="105"/>
      <c r="C161" s="105" t="s">
        <v>363</v>
      </c>
      <c r="D161" s="105"/>
      <c r="E161" s="105"/>
      <c r="F161" s="105"/>
      <c r="G161" s="105"/>
      <c r="H161" s="105"/>
      <c r="I161" s="105"/>
      <c r="J161" s="117"/>
      <c r="K161" s="40"/>
      <c r="L161" s="282" t="s">
        <v>364</v>
      </c>
      <c r="M161" s="282"/>
      <c r="N161" s="282"/>
      <c r="O161" s="282"/>
      <c r="P161" s="282"/>
      <c r="Q161" s="282"/>
      <c r="R161" s="282"/>
      <c r="S161" s="282"/>
      <c r="T161" s="282"/>
      <c r="U161" s="282"/>
      <c r="V161" s="282"/>
      <c r="W161" s="282"/>
      <c r="X161" s="282"/>
      <c r="Y161" s="282"/>
      <c r="Z161" s="180"/>
      <c r="AA161" s="180"/>
    </row>
    <row r="162" spans="1:27" s="37" customFormat="1" ht="11.25" x14ac:dyDescent="0.2">
      <c r="A162" s="107"/>
      <c r="B162" s="105"/>
      <c r="C162" s="105"/>
      <c r="D162" s="105"/>
      <c r="E162" s="105"/>
      <c r="F162" s="105"/>
      <c r="G162" s="105"/>
      <c r="H162" s="105"/>
      <c r="I162" s="105"/>
      <c r="J162" s="280"/>
      <c r="K162" s="40"/>
      <c r="L162" s="283"/>
      <c r="M162" s="180"/>
      <c r="N162" s="180"/>
      <c r="O162" s="180"/>
      <c r="P162" s="180"/>
      <c r="Q162" s="180"/>
      <c r="R162" s="180"/>
      <c r="S162" s="180"/>
      <c r="T162" s="180"/>
      <c r="U162" s="180"/>
      <c r="V162" s="180"/>
      <c r="W162" s="180"/>
      <c r="X162" s="180"/>
      <c r="Y162" s="180"/>
      <c r="Z162" s="180"/>
      <c r="AA162" s="180"/>
    </row>
    <row r="163" spans="1:27" s="37" customFormat="1" x14ac:dyDescent="0.2">
      <c r="A163" s="107"/>
      <c r="B163" s="105"/>
      <c r="C163" s="105" t="s">
        <v>365</v>
      </c>
      <c r="D163" s="105"/>
      <c r="E163" s="105"/>
      <c r="F163" s="105"/>
      <c r="G163" s="105"/>
      <c r="H163" s="105"/>
      <c r="I163" s="105"/>
      <c r="J163" s="117"/>
      <c r="K163" s="40"/>
      <c r="L163" s="282" t="s">
        <v>366</v>
      </c>
      <c r="M163" s="282"/>
      <c r="N163" s="282"/>
      <c r="O163" s="282"/>
      <c r="P163" s="282"/>
      <c r="Q163" s="282"/>
      <c r="R163" s="282"/>
      <c r="S163" s="282"/>
      <c r="T163" s="282"/>
      <c r="U163" s="282"/>
      <c r="V163" s="282"/>
      <c r="W163" s="282"/>
      <c r="X163" s="282"/>
      <c r="Y163" s="282"/>
      <c r="Z163" s="180"/>
      <c r="AA163" s="180"/>
    </row>
    <row r="164" spans="1:27" s="37" customFormat="1" ht="11.25" x14ac:dyDescent="0.2">
      <c r="A164" s="107"/>
      <c r="B164" s="105"/>
      <c r="C164" s="105"/>
      <c r="D164" s="105"/>
      <c r="E164" s="105"/>
      <c r="F164" s="105"/>
      <c r="G164" s="105"/>
      <c r="H164" s="105"/>
      <c r="I164" s="105"/>
      <c r="J164" s="280"/>
      <c r="K164" s="40"/>
      <c r="L164" s="283"/>
      <c r="M164" s="180"/>
      <c r="N164" s="180"/>
      <c r="O164" s="180"/>
      <c r="P164" s="180"/>
      <c r="Q164" s="180"/>
      <c r="R164" s="180"/>
      <c r="S164" s="180"/>
      <c r="T164" s="180"/>
      <c r="U164" s="180"/>
      <c r="V164" s="180"/>
      <c r="W164" s="180"/>
      <c r="X164" s="180"/>
      <c r="Y164" s="180"/>
      <c r="Z164" s="180"/>
      <c r="AA164" s="180"/>
    </row>
    <row r="165" spans="1:27" s="37" customFormat="1" x14ac:dyDescent="0.2">
      <c r="A165" s="105" t="s">
        <v>367</v>
      </c>
      <c r="B165" s="105"/>
      <c r="C165" s="105"/>
      <c r="D165" s="105"/>
      <c r="E165" s="105"/>
      <c r="F165" s="105"/>
      <c r="G165" s="105"/>
      <c r="H165" s="105"/>
      <c r="I165" s="105"/>
      <c r="J165" s="280"/>
      <c r="K165" s="40"/>
      <c r="L165" s="191"/>
      <c r="M165" s="180"/>
      <c r="N165" s="180"/>
      <c r="O165" s="180"/>
      <c r="P165" s="180"/>
      <c r="Q165" s="180"/>
      <c r="R165" s="180"/>
      <c r="S165" s="180"/>
      <c r="T165" s="180"/>
      <c r="U165" s="180"/>
      <c r="V165" s="180"/>
      <c r="W165" s="180"/>
      <c r="X165" s="180"/>
      <c r="Y165" s="180"/>
      <c r="Z165" s="180"/>
      <c r="AA165" s="180"/>
    </row>
    <row r="166" spans="1:27" s="37" customFormat="1" ht="11.25" x14ac:dyDescent="0.2">
      <c r="A166" s="105"/>
      <c r="B166" s="105"/>
      <c r="C166" s="105"/>
      <c r="D166" s="105"/>
      <c r="E166" s="105"/>
      <c r="F166" s="105"/>
      <c r="G166" s="105"/>
      <c r="H166" s="105"/>
      <c r="I166" s="105"/>
      <c r="J166" s="280"/>
      <c r="K166" s="40"/>
      <c r="L166" s="283"/>
      <c r="M166" s="180"/>
      <c r="N166" s="180"/>
      <c r="O166" s="180"/>
      <c r="P166" s="180"/>
      <c r="Q166" s="180"/>
      <c r="R166" s="180"/>
      <c r="S166" s="180"/>
      <c r="T166" s="180"/>
      <c r="U166" s="180"/>
      <c r="V166" s="180"/>
      <c r="W166" s="180"/>
      <c r="X166" s="180"/>
      <c r="Y166" s="180"/>
      <c r="Z166" s="180"/>
      <c r="AA166" s="180"/>
    </row>
    <row r="167" spans="1:27" s="37" customFormat="1" ht="11.25" x14ac:dyDescent="0.2">
      <c r="A167" s="105"/>
      <c r="B167" s="105" t="s">
        <v>368</v>
      </c>
      <c r="C167" s="105"/>
      <c r="D167" s="105"/>
      <c r="E167" s="105"/>
      <c r="F167" s="105"/>
      <c r="G167" s="105"/>
      <c r="H167" s="105"/>
      <c r="I167" s="105"/>
      <c r="J167" s="277">
        <f>J169+J171+J173+J175+J177+J179+J181+J183+J185</f>
        <v>0</v>
      </c>
      <c r="K167" s="40"/>
      <c r="L167" s="104" t="s">
        <v>369</v>
      </c>
      <c r="M167" s="104"/>
      <c r="N167" s="104"/>
      <c r="O167" s="104"/>
      <c r="P167" s="104"/>
      <c r="Q167" s="104"/>
      <c r="R167" s="104"/>
      <c r="S167" s="104"/>
      <c r="T167" s="104"/>
      <c r="U167" s="104"/>
      <c r="V167" s="104"/>
      <c r="W167" s="104"/>
      <c r="X167" s="104"/>
      <c r="Y167" s="104"/>
      <c r="Z167" s="180"/>
      <c r="AA167" s="180"/>
    </row>
    <row r="168" spans="1:27" s="37" customFormat="1" x14ac:dyDescent="0.2">
      <c r="A168" s="105"/>
      <c r="B168" s="105"/>
      <c r="C168" s="105"/>
      <c r="D168" s="105"/>
      <c r="E168" s="105"/>
      <c r="F168" s="105"/>
      <c r="G168" s="105"/>
      <c r="H168" s="105"/>
      <c r="I168" s="105"/>
      <c r="J168" s="280"/>
      <c r="K168" s="40"/>
      <c r="L168" s="191"/>
      <c r="M168" s="180"/>
      <c r="N168" s="180"/>
      <c r="O168" s="180"/>
      <c r="P168" s="180"/>
      <c r="Q168" s="180"/>
      <c r="R168" s="180"/>
      <c r="S168" s="180"/>
      <c r="T168" s="180"/>
      <c r="U168" s="180"/>
      <c r="V168" s="180"/>
      <c r="W168" s="180"/>
      <c r="X168" s="180"/>
      <c r="Y168" s="180"/>
      <c r="Z168" s="180"/>
      <c r="AA168" s="180"/>
    </row>
    <row r="169" spans="1:27" s="37" customFormat="1" x14ac:dyDescent="0.2">
      <c r="A169" s="105"/>
      <c r="B169" s="105"/>
      <c r="C169" s="105" t="s">
        <v>370</v>
      </c>
      <c r="D169" s="105"/>
      <c r="E169" s="105"/>
      <c r="F169" s="105"/>
      <c r="G169" s="105"/>
      <c r="H169" s="105"/>
      <c r="I169" s="105"/>
      <c r="J169" s="117"/>
      <c r="K169" s="40"/>
      <c r="L169" s="104" t="s">
        <v>371</v>
      </c>
      <c r="M169" s="104"/>
      <c r="N169" s="104"/>
      <c r="O169" s="104"/>
      <c r="P169" s="104"/>
      <c r="Q169" s="104"/>
      <c r="R169" s="104"/>
      <c r="S169" s="104"/>
      <c r="T169" s="104"/>
      <c r="U169" s="104"/>
      <c r="V169" s="104"/>
      <c r="W169" s="104"/>
      <c r="X169" s="104"/>
      <c r="Y169" s="104"/>
      <c r="Z169" s="180"/>
      <c r="AA169" s="180"/>
    </row>
    <row r="170" spans="1:27" s="37" customFormat="1" x14ac:dyDescent="0.2">
      <c r="A170" s="105"/>
      <c r="B170" s="105"/>
      <c r="C170" s="105"/>
      <c r="D170" s="105"/>
      <c r="E170" s="105"/>
      <c r="F170" s="105"/>
      <c r="G170" s="105"/>
      <c r="H170" s="105"/>
      <c r="I170" s="105"/>
      <c r="J170" s="280"/>
      <c r="K170" s="40"/>
      <c r="L170" s="191"/>
      <c r="M170" s="180"/>
      <c r="N170" s="180"/>
      <c r="O170" s="180"/>
      <c r="P170" s="180"/>
      <c r="Q170" s="180"/>
      <c r="R170" s="180"/>
      <c r="S170" s="180"/>
      <c r="T170" s="180"/>
      <c r="U170" s="180"/>
      <c r="V170" s="180"/>
      <c r="W170" s="180"/>
      <c r="X170" s="180"/>
      <c r="Y170" s="180"/>
      <c r="Z170" s="180"/>
      <c r="AA170" s="180"/>
    </row>
    <row r="171" spans="1:27" s="37" customFormat="1" x14ac:dyDescent="0.2">
      <c r="A171" s="105"/>
      <c r="B171" s="105"/>
      <c r="C171" s="105" t="s">
        <v>372</v>
      </c>
      <c r="D171" s="105"/>
      <c r="E171" s="105"/>
      <c r="F171" s="105"/>
      <c r="G171" s="105"/>
      <c r="H171" s="105"/>
      <c r="I171" s="105"/>
      <c r="J171" s="117"/>
      <c r="K171" s="40"/>
      <c r="L171" s="104" t="s">
        <v>373</v>
      </c>
      <c r="M171" s="104"/>
      <c r="N171" s="104"/>
      <c r="O171" s="104"/>
      <c r="P171" s="104"/>
      <c r="Q171" s="104"/>
      <c r="R171" s="104"/>
      <c r="S171" s="104"/>
      <c r="T171" s="104"/>
      <c r="U171" s="104"/>
      <c r="V171" s="104"/>
      <c r="W171" s="104"/>
      <c r="X171" s="104"/>
      <c r="Y171" s="104"/>
      <c r="Z171" s="180"/>
      <c r="AA171" s="180"/>
    </row>
    <row r="172" spans="1:27" s="37" customFormat="1" x14ac:dyDescent="0.2">
      <c r="A172" s="105"/>
      <c r="B172" s="105"/>
      <c r="C172" s="105"/>
      <c r="D172" s="105"/>
      <c r="E172" s="105"/>
      <c r="F172" s="105"/>
      <c r="G172" s="105"/>
      <c r="H172" s="105"/>
      <c r="I172" s="105"/>
      <c r="J172" s="280"/>
      <c r="K172" s="40"/>
      <c r="L172" s="191"/>
      <c r="M172" s="180"/>
      <c r="N172" s="180"/>
      <c r="O172" s="180"/>
      <c r="P172" s="180"/>
      <c r="Q172" s="180"/>
      <c r="R172" s="180"/>
      <c r="S172" s="180"/>
      <c r="T172" s="180"/>
      <c r="U172" s="180"/>
      <c r="V172" s="180"/>
      <c r="W172" s="180"/>
      <c r="X172" s="180"/>
      <c r="Y172" s="180"/>
      <c r="Z172" s="180"/>
      <c r="AA172" s="180"/>
    </row>
    <row r="173" spans="1:27" s="37" customFormat="1" x14ac:dyDescent="0.2">
      <c r="A173" s="105"/>
      <c r="B173" s="105"/>
      <c r="C173" s="105" t="s">
        <v>374</v>
      </c>
      <c r="D173" s="105"/>
      <c r="E173" s="105"/>
      <c r="F173" s="105"/>
      <c r="G173" s="105"/>
      <c r="H173" s="105"/>
      <c r="I173" s="105"/>
      <c r="J173" s="117"/>
      <c r="K173" s="40"/>
      <c r="L173" s="104" t="s">
        <v>375</v>
      </c>
      <c r="M173" s="104"/>
      <c r="N173" s="104"/>
      <c r="O173" s="104"/>
      <c r="P173" s="104"/>
      <c r="Q173" s="104"/>
      <c r="R173" s="104"/>
      <c r="S173" s="104"/>
      <c r="T173" s="104"/>
      <c r="U173" s="104"/>
      <c r="V173" s="104"/>
      <c r="W173" s="104"/>
      <c r="X173" s="104"/>
      <c r="Y173" s="104"/>
      <c r="Z173" s="180"/>
      <c r="AA173" s="180"/>
    </row>
    <row r="174" spans="1:27" s="37" customFormat="1" x14ac:dyDescent="0.2">
      <c r="A174" s="105"/>
      <c r="B174" s="105"/>
      <c r="C174" s="105"/>
      <c r="D174" s="105"/>
      <c r="E174" s="105"/>
      <c r="F174" s="105"/>
      <c r="G174" s="105"/>
      <c r="H174" s="105"/>
      <c r="I174" s="105"/>
      <c r="J174" s="280"/>
      <c r="K174" s="40"/>
      <c r="L174" s="191"/>
      <c r="M174" s="180"/>
      <c r="N174" s="180"/>
      <c r="O174" s="180"/>
      <c r="P174" s="180"/>
      <c r="Q174" s="180"/>
      <c r="R174" s="180"/>
      <c r="S174" s="180"/>
      <c r="T174" s="180"/>
      <c r="U174" s="180"/>
      <c r="V174" s="180"/>
      <c r="W174" s="180"/>
      <c r="X174" s="180"/>
      <c r="Y174" s="180"/>
      <c r="Z174" s="180"/>
      <c r="AA174" s="180"/>
    </row>
    <row r="175" spans="1:27" s="37" customFormat="1" x14ac:dyDescent="0.2">
      <c r="A175" s="105"/>
      <c r="B175" s="105"/>
      <c r="C175" s="105" t="s">
        <v>376</v>
      </c>
      <c r="D175" s="105"/>
      <c r="E175" s="105"/>
      <c r="F175" s="105"/>
      <c r="G175" s="105"/>
      <c r="H175" s="105"/>
      <c r="I175" s="105"/>
      <c r="J175" s="117"/>
      <c r="K175" s="40"/>
      <c r="L175" s="104" t="s">
        <v>377</v>
      </c>
      <c r="M175" s="104"/>
      <c r="N175" s="104"/>
      <c r="O175" s="104"/>
      <c r="P175" s="104"/>
      <c r="Q175" s="104"/>
      <c r="R175" s="104"/>
      <c r="S175" s="104"/>
      <c r="T175" s="104"/>
      <c r="U175" s="104"/>
      <c r="V175" s="104"/>
      <c r="W175" s="104"/>
      <c r="X175" s="104"/>
      <c r="Y175" s="104"/>
      <c r="Z175" s="180"/>
      <c r="AA175" s="180"/>
    </row>
    <row r="176" spans="1:27" s="37" customFormat="1" x14ac:dyDescent="0.2">
      <c r="A176" s="105"/>
      <c r="B176" s="105"/>
      <c r="C176" s="105"/>
      <c r="D176" s="105"/>
      <c r="E176" s="105"/>
      <c r="F176" s="105"/>
      <c r="G176" s="105"/>
      <c r="H176" s="105"/>
      <c r="I176" s="105"/>
      <c r="J176" s="280"/>
      <c r="K176" s="40"/>
      <c r="L176" s="191"/>
      <c r="M176" s="180"/>
      <c r="N176" s="180"/>
      <c r="O176" s="180"/>
      <c r="P176" s="180"/>
      <c r="Q176" s="180"/>
      <c r="R176" s="180"/>
      <c r="S176" s="180"/>
      <c r="T176" s="180"/>
      <c r="U176" s="180"/>
      <c r="V176" s="180"/>
      <c r="W176" s="180"/>
      <c r="X176" s="180"/>
      <c r="Y176" s="180"/>
      <c r="Z176" s="180"/>
      <c r="AA176" s="180"/>
    </row>
    <row r="177" spans="1:27" s="37" customFormat="1" x14ac:dyDescent="0.2">
      <c r="A177" s="105"/>
      <c r="B177" s="105"/>
      <c r="C177" s="105" t="s">
        <v>378</v>
      </c>
      <c r="D177" s="105"/>
      <c r="E177" s="105"/>
      <c r="F177" s="105"/>
      <c r="G177" s="105"/>
      <c r="H177" s="105"/>
      <c r="I177" s="105"/>
      <c r="J177" s="117"/>
      <c r="K177" s="40"/>
      <c r="L177" s="104" t="s">
        <v>379</v>
      </c>
      <c r="M177" s="104"/>
      <c r="N177" s="104"/>
      <c r="O177" s="104"/>
      <c r="P177" s="104"/>
      <c r="Q177" s="104"/>
      <c r="R177" s="104"/>
      <c r="S177" s="104"/>
      <c r="T177" s="104"/>
      <c r="U177" s="104"/>
      <c r="V177" s="104"/>
      <c r="W177" s="104"/>
      <c r="X177" s="104"/>
      <c r="Y177" s="104"/>
      <c r="Z177" s="180"/>
      <c r="AA177" s="180"/>
    </row>
    <row r="178" spans="1:27" s="37" customFormat="1" x14ac:dyDescent="0.2">
      <c r="A178" s="105"/>
      <c r="B178" s="105"/>
      <c r="C178" s="105"/>
      <c r="D178" s="105"/>
      <c r="E178" s="105"/>
      <c r="F178" s="105"/>
      <c r="G178" s="105"/>
      <c r="H178" s="105"/>
      <c r="I178" s="105"/>
      <c r="J178" s="280"/>
      <c r="K178" s="40"/>
      <c r="L178" s="191"/>
      <c r="M178" s="180"/>
      <c r="N178" s="180"/>
      <c r="O178" s="180"/>
      <c r="P178" s="180"/>
      <c r="Q178" s="180"/>
      <c r="R178" s="180"/>
      <c r="S178" s="180"/>
      <c r="T178" s="180"/>
      <c r="U178" s="180"/>
      <c r="V178" s="180"/>
      <c r="W178" s="180"/>
      <c r="X178" s="180"/>
      <c r="Y178" s="180"/>
      <c r="Z178" s="180"/>
      <c r="AA178" s="180"/>
    </row>
    <row r="179" spans="1:27" s="37" customFormat="1" x14ac:dyDescent="0.2">
      <c r="A179" s="105"/>
      <c r="B179" s="105"/>
      <c r="C179" s="105" t="s">
        <v>380</v>
      </c>
      <c r="D179" s="105"/>
      <c r="E179" s="105"/>
      <c r="F179" s="105"/>
      <c r="G179" s="105"/>
      <c r="H179" s="105"/>
      <c r="I179" s="105"/>
      <c r="J179" s="117"/>
      <c r="K179" s="40"/>
      <c r="L179" s="104" t="s">
        <v>381</v>
      </c>
      <c r="M179" s="104"/>
      <c r="N179" s="104"/>
      <c r="O179" s="104"/>
      <c r="P179" s="104"/>
      <c r="Q179" s="104"/>
      <c r="R179" s="104"/>
      <c r="S179" s="104"/>
      <c r="T179" s="104"/>
      <c r="U179" s="104"/>
      <c r="V179" s="104"/>
      <c r="W179" s="104"/>
      <c r="X179" s="104"/>
      <c r="Y179" s="104"/>
      <c r="Z179" s="180"/>
      <c r="AA179" s="180"/>
    </row>
    <row r="180" spans="1:27" s="37" customFormat="1" x14ac:dyDescent="0.2">
      <c r="A180" s="105"/>
      <c r="B180" s="105"/>
      <c r="C180" s="105"/>
      <c r="D180" s="105"/>
      <c r="E180" s="105"/>
      <c r="F180" s="105"/>
      <c r="G180" s="105"/>
      <c r="H180" s="105"/>
      <c r="I180" s="105"/>
      <c r="J180" s="280"/>
      <c r="K180" s="40"/>
      <c r="L180" s="191"/>
      <c r="M180" s="180"/>
      <c r="N180" s="180"/>
      <c r="O180" s="180"/>
      <c r="P180" s="180"/>
      <c r="Q180" s="180"/>
      <c r="R180" s="180"/>
      <c r="S180" s="180"/>
      <c r="T180" s="180"/>
      <c r="U180" s="180"/>
      <c r="V180" s="180"/>
      <c r="W180" s="180"/>
      <c r="X180" s="180"/>
      <c r="Y180" s="180"/>
      <c r="Z180" s="180"/>
      <c r="AA180" s="180"/>
    </row>
    <row r="181" spans="1:27" s="37" customFormat="1" x14ac:dyDescent="0.2">
      <c r="A181" s="105"/>
      <c r="B181" s="105"/>
      <c r="C181" s="105" t="s">
        <v>382</v>
      </c>
      <c r="D181" s="105"/>
      <c r="E181" s="105"/>
      <c r="F181" s="105"/>
      <c r="G181" s="105"/>
      <c r="H181" s="105"/>
      <c r="I181" s="105"/>
      <c r="J181" s="117"/>
      <c r="K181" s="40"/>
      <c r="L181" s="104" t="s">
        <v>383</v>
      </c>
      <c r="M181" s="104"/>
      <c r="N181" s="104"/>
      <c r="O181" s="104"/>
      <c r="P181" s="104"/>
      <c r="Q181" s="104"/>
      <c r="R181" s="104"/>
      <c r="S181" s="104"/>
      <c r="T181" s="104"/>
      <c r="U181" s="104"/>
      <c r="V181" s="104"/>
      <c r="W181" s="104"/>
      <c r="X181" s="104"/>
      <c r="Y181" s="104"/>
      <c r="Z181" s="180"/>
      <c r="AA181" s="180"/>
    </row>
    <row r="182" spans="1:27" s="37" customFormat="1" x14ac:dyDescent="0.2">
      <c r="A182" s="105"/>
      <c r="B182" s="105"/>
      <c r="C182" s="105"/>
      <c r="D182" s="105"/>
      <c r="E182" s="105"/>
      <c r="F182" s="105"/>
      <c r="G182" s="105"/>
      <c r="H182" s="105"/>
      <c r="I182" s="105"/>
      <c r="J182" s="280"/>
      <c r="K182" s="40"/>
      <c r="L182" s="191"/>
      <c r="M182" s="180"/>
      <c r="N182" s="180"/>
      <c r="O182" s="180"/>
      <c r="P182" s="180"/>
      <c r="Q182" s="180"/>
      <c r="R182" s="180"/>
      <c r="S182" s="180"/>
      <c r="T182" s="180"/>
      <c r="U182" s="180"/>
      <c r="V182" s="180"/>
      <c r="W182" s="180"/>
      <c r="X182" s="180"/>
      <c r="Y182" s="180"/>
      <c r="Z182" s="180"/>
      <c r="AA182" s="180"/>
    </row>
    <row r="183" spans="1:27" s="37" customFormat="1" x14ac:dyDescent="0.2">
      <c r="A183" s="105"/>
      <c r="B183" s="105"/>
      <c r="C183" s="105" t="s">
        <v>384</v>
      </c>
      <c r="D183" s="105"/>
      <c r="E183" s="105"/>
      <c r="F183" s="105"/>
      <c r="G183" s="105"/>
      <c r="H183" s="105"/>
      <c r="I183" s="105"/>
      <c r="J183" s="117"/>
      <c r="K183" s="40"/>
      <c r="L183" s="104" t="s">
        <v>385</v>
      </c>
      <c r="M183" s="104"/>
      <c r="N183" s="104"/>
      <c r="O183" s="104"/>
      <c r="P183" s="104"/>
      <c r="Q183" s="104"/>
      <c r="R183" s="104"/>
      <c r="S183" s="104"/>
      <c r="T183" s="104"/>
      <c r="U183" s="104"/>
      <c r="V183" s="104"/>
      <c r="W183" s="104"/>
      <c r="X183" s="104"/>
      <c r="Y183" s="104"/>
      <c r="Z183" s="180"/>
      <c r="AA183" s="180"/>
    </row>
    <row r="184" spans="1:27" s="37" customFormat="1" x14ac:dyDescent="0.2">
      <c r="A184" s="105"/>
      <c r="B184" s="105"/>
      <c r="C184" s="105"/>
      <c r="D184" s="105"/>
      <c r="E184" s="105"/>
      <c r="F184" s="105"/>
      <c r="G184" s="105"/>
      <c r="H184" s="105"/>
      <c r="I184" s="105"/>
      <c r="J184" s="280"/>
      <c r="K184" s="40"/>
      <c r="L184" s="191"/>
      <c r="M184" s="180"/>
      <c r="N184" s="180"/>
      <c r="O184" s="180"/>
      <c r="P184" s="180"/>
      <c r="Q184" s="180"/>
      <c r="R184" s="180"/>
      <c r="S184" s="180"/>
      <c r="T184" s="180"/>
      <c r="U184" s="180"/>
      <c r="V184" s="180"/>
      <c r="W184" s="180"/>
      <c r="X184" s="180"/>
      <c r="Y184" s="180"/>
      <c r="Z184" s="180"/>
      <c r="AA184" s="180"/>
    </row>
    <row r="185" spans="1:27" s="37" customFormat="1" x14ac:dyDescent="0.2">
      <c r="A185" s="105"/>
      <c r="B185" s="105"/>
      <c r="C185" s="105" t="s">
        <v>386</v>
      </c>
      <c r="D185" s="105"/>
      <c r="E185" s="105"/>
      <c r="F185" s="105"/>
      <c r="G185" s="105"/>
      <c r="H185" s="105"/>
      <c r="I185" s="105"/>
      <c r="J185" s="117"/>
      <c r="K185" s="40"/>
      <c r="L185" s="104" t="s">
        <v>387</v>
      </c>
      <c r="M185" s="104"/>
      <c r="N185" s="104"/>
      <c r="O185" s="104"/>
      <c r="P185" s="104"/>
      <c r="Q185" s="104"/>
      <c r="R185" s="104"/>
      <c r="S185" s="104"/>
      <c r="T185" s="104"/>
      <c r="U185" s="104"/>
      <c r="V185" s="104"/>
      <c r="W185" s="104"/>
      <c r="X185" s="104"/>
      <c r="Y185" s="104"/>
      <c r="Z185" s="180"/>
      <c r="AA185" s="180"/>
    </row>
    <row r="186" spans="1:27" s="37" customFormat="1" x14ac:dyDescent="0.2">
      <c r="A186" s="105"/>
      <c r="B186" s="105"/>
      <c r="C186" s="105"/>
      <c r="D186" s="105"/>
      <c r="E186" s="105"/>
      <c r="F186" s="105"/>
      <c r="G186" s="105"/>
      <c r="H186" s="105"/>
      <c r="I186" s="105"/>
      <c r="J186" s="280"/>
      <c r="K186" s="40"/>
      <c r="L186" s="191"/>
      <c r="M186" s="180"/>
      <c r="N186" s="180"/>
      <c r="O186" s="180"/>
      <c r="P186" s="180"/>
      <c r="Q186" s="180"/>
      <c r="R186" s="180"/>
      <c r="S186" s="180"/>
      <c r="T186" s="180"/>
      <c r="U186" s="180"/>
      <c r="V186" s="180"/>
      <c r="W186" s="180"/>
      <c r="X186" s="180"/>
      <c r="Y186" s="180"/>
      <c r="Z186" s="180"/>
      <c r="AA186" s="180"/>
    </row>
    <row r="187" spans="1:27" x14ac:dyDescent="0.2">
      <c r="A187" s="105"/>
      <c r="B187" s="105" t="s">
        <v>388</v>
      </c>
      <c r="C187" s="105"/>
      <c r="D187" s="105"/>
      <c r="E187" s="105"/>
      <c r="F187" s="105"/>
      <c r="G187" s="105"/>
      <c r="H187" s="105"/>
      <c r="I187" s="105"/>
      <c r="J187" s="277">
        <f>J189+J191+J193+J195+J197+J199+J201+J203+J205</f>
        <v>0</v>
      </c>
      <c r="K187" s="40"/>
      <c r="L187" s="104" t="s">
        <v>389</v>
      </c>
      <c r="M187" s="104"/>
      <c r="N187" s="104"/>
      <c r="O187" s="104"/>
      <c r="P187" s="104"/>
      <c r="Q187" s="104"/>
      <c r="R187" s="104"/>
      <c r="S187" s="104"/>
      <c r="T187" s="104"/>
      <c r="U187" s="104"/>
      <c r="V187" s="104"/>
      <c r="W187" s="104"/>
      <c r="X187" s="104"/>
      <c r="Y187" s="104"/>
    </row>
    <row r="188" spans="1:27" x14ac:dyDescent="0.2">
      <c r="A188" s="105"/>
      <c r="B188" s="105"/>
      <c r="C188" s="105"/>
      <c r="D188" s="105"/>
      <c r="E188" s="105"/>
      <c r="F188" s="105"/>
      <c r="G188" s="105"/>
      <c r="H188" s="105"/>
      <c r="I188" s="105"/>
      <c r="J188" s="280"/>
      <c r="K188" s="40"/>
      <c r="L188" s="191"/>
    </row>
    <row r="189" spans="1:27" x14ac:dyDescent="0.2">
      <c r="A189" s="105"/>
      <c r="B189" s="105"/>
      <c r="C189" s="105" t="s">
        <v>390</v>
      </c>
      <c r="D189" s="105"/>
      <c r="E189" s="105"/>
      <c r="F189" s="105"/>
      <c r="G189" s="105"/>
      <c r="H189" s="105"/>
      <c r="I189" s="105"/>
      <c r="J189" s="117"/>
      <c r="K189" s="40"/>
      <c r="L189" s="104" t="s">
        <v>391</v>
      </c>
      <c r="M189" s="104"/>
      <c r="N189" s="104"/>
      <c r="O189" s="104"/>
      <c r="P189" s="104"/>
      <c r="Q189" s="104"/>
      <c r="R189" s="104"/>
      <c r="S189" s="104"/>
      <c r="T189" s="104"/>
      <c r="U189" s="104"/>
      <c r="V189" s="104"/>
      <c r="W189" s="104"/>
      <c r="X189" s="104"/>
      <c r="Y189" s="104"/>
    </row>
    <row r="190" spans="1:27" x14ac:dyDescent="0.2">
      <c r="A190" s="105"/>
      <c r="B190" s="105"/>
      <c r="C190" s="105"/>
      <c r="D190" s="105"/>
      <c r="E190" s="105"/>
      <c r="F190" s="105"/>
      <c r="G190" s="105"/>
      <c r="H190" s="105"/>
      <c r="I190" s="105"/>
      <c r="J190" s="280"/>
      <c r="K190" s="40"/>
      <c r="L190" s="191"/>
    </row>
    <row r="191" spans="1:27" x14ac:dyDescent="0.2">
      <c r="A191" s="105"/>
      <c r="B191" s="105"/>
      <c r="C191" s="105" t="s">
        <v>392</v>
      </c>
      <c r="D191" s="105"/>
      <c r="E191" s="105"/>
      <c r="F191" s="105"/>
      <c r="G191" s="105"/>
      <c r="H191" s="105"/>
      <c r="I191" s="105"/>
      <c r="J191" s="117"/>
      <c r="K191" s="40"/>
      <c r="L191" s="104" t="s">
        <v>391</v>
      </c>
      <c r="M191" s="104"/>
      <c r="N191" s="104"/>
      <c r="O191" s="104"/>
      <c r="P191" s="104"/>
      <c r="Q191" s="104"/>
      <c r="R191" s="104"/>
      <c r="S191" s="104"/>
      <c r="T191" s="104"/>
      <c r="U191" s="104"/>
      <c r="V191" s="104"/>
      <c r="W191" s="104"/>
      <c r="X191" s="104"/>
      <c r="Y191" s="104"/>
    </row>
    <row r="192" spans="1:27" x14ac:dyDescent="0.2">
      <c r="A192" s="105"/>
      <c r="B192" s="105"/>
      <c r="C192" s="105"/>
      <c r="D192" s="105"/>
      <c r="E192" s="105"/>
      <c r="F192" s="105"/>
      <c r="G192" s="105"/>
      <c r="H192" s="105"/>
      <c r="I192" s="105"/>
      <c r="J192" s="280"/>
      <c r="K192" s="40"/>
      <c r="L192" s="191"/>
    </row>
    <row r="193" spans="1:25" x14ac:dyDescent="0.2">
      <c r="A193" s="105"/>
      <c r="B193" s="105"/>
      <c r="C193" s="105" t="s">
        <v>393</v>
      </c>
      <c r="D193" s="105"/>
      <c r="E193" s="105"/>
      <c r="F193" s="105"/>
      <c r="G193" s="105"/>
      <c r="H193" s="105"/>
      <c r="I193" s="105"/>
      <c r="J193" s="117"/>
      <c r="K193" s="40"/>
      <c r="L193" s="104" t="s">
        <v>391</v>
      </c>
      <c r="M193" s="104"/>
      <c r="N193" s="104"/>
      <c r="O193" s="104"/>
      <c r="P193" s="104"/>
      <c r="Q193" s="104"/>
      <c r="R193" s="104"/>
      <c r="S193" s="104"/>
      <c r="T193" s="104"/>
      <c r="U193" s="104"/>
      <c r="V193" s="104"/>
      <c r="W193" s="104"/>
      <c r="X193" s="104"/>
      <c r="Y193" s="104"/>
    </row>
    <row r="194" spans="1:25" x14ac:dyDescent="0.2">
      <c r="A194" s="105"/>
      <c r="B194" s="105"/>
      <c r="C194" s="105"/>
      <c r="D194" s="105"/>
      <c r="E194" s="105"/>
      <c r="F194" s="105"/>
      <c r="G194" s="105"/>
      <c r="H194" s="105"/>
      <c r="I194" s="105"/>
      <c r="J194" s="280"/>
      <c r="K194" s="40"/>
      <c r="L194" s="191"/>
    </row>
    <row r="195" spans="1:25" x14ac:dyDescent="0.2">
      <c r="A195" s="105"/>
      <c r="B195" s="105"/>
      <c r="C195" s="105" t="s">
        <v>394</v>
      </c>
      <c r="D195" s="105"/>
      <c r="E195" s="105"/>
      <c r="F195" s="105"/>
      <c r="G195" s="105"/>
      <c r="H195" s="105"/>
      <c r="I195" s="105"/>
      <c r="J195" s="117"/>
      <c r="K195" s="40"/>
      <c r="L195" s="104" t="s">
        <v>391</v>
      </c>
      <c r="M195" s="104"/>
      <c r="N195" s="104"/>
      <c r="O195" s="104"/>
      <c r="P195" s="104"/>
      <c r="Q195" s="104"/>
      <c r="R195" s="104"/>
      <c r="S195" s="104"/>
      <c r="T195" s="104"/>
      <c r="U195" s="104"/>
      <c r="V195" s="104"/>
      <c r="W195" s="104"/>
      <c r="X195" s="104"/>
      <c r="Y195" s="104"/>
    </row>
    <row r="196" spans="1:25" x14ac:dyDescent="0.2">
      <c r="A196" s="105"/>
      <c r="B196" s="105"/>
      <c r="C196" s="105"/>
      <c r="D196" s="105"/>
      <c r="E196" s="105"/>
      <c r="F196" s="105"/>
      <c r="G196" s="105"/>
      <c r="H196" s="105"/>
      <c r="I196" s="105"/>
      <c r="J196" s="280"/>
      <c r="K196" s="40"/>
      <c r="L196" s="191"/>
    </row>
    <row r="197" spans="1:25" x14ac:dyDescent="0.2">
      <c r="A197" s="105"/>
      <c r="B197" s="105"/>
      <c r="C197" s="105" t="s">
        <v>395</v>
      </c>
      <c r="D197" s="105"/>
      <c r="E197" s="105"/>
      <c r="F197" s="105"/>
      <c r="G197" s="105"/>
      <c r="H197" s="105"/>
      <c r="I197" s="105"/>
      <c r="J197" s="117"/>
      <c r="K197" s="40"/>
      <c r="L197" s="104" t="s">
        <v>391</v>
      </c>
      <c r="M197" s="104"/>
      <c r="N197" s="104"/>
      <c r="O197" s="104"/>
      <c r="P197" s="104"/>
      <c r="Q197" s="104"/>
      <c r="R197" s="104"/>
      <c r="S197" s="104"/>
      <c r="T197" s="104"/>
      <c r="U197" s="104"/>
      <c r="V197" s="104"/>
      <c r="W197" s="104"/>
      <c r="X197" s="104"/>
      <c r="Y197" s="104"/>
    </row>
    <row r="198" spans="1:25" x14ac:dyDescent="0.2">
      <c r="A198" s="105"/>
      <c r="B198" s="105"/>
      <c r="C198" s="105"/>
      <c r="D198" s="105"/>
      <c r="E198" s="105"/>
      <c r="F198" s="105"/>
      <c r="G198" s="105"/>
      <c r="H198" s="105"/>
      <c r="I198" s="105"/>
      <c r="J198" s="280"/>
      <c r="K198" s="40"/>
      <c r="L198" s="191"/>
    </row>
    <row r="199" spans="1:25" x14ac:dyDescent="0.2">
      <c r="A199" s="105"/>
      <c r="B199" s="105"/>
      <c r="C199" s="105" t="s">
        <v>396</v>
      </c>
      <c r="D199" s="105"/>
      <c r="E199" s="105"/>
      <c r="F199" s="105"/>
      <c r="G199" s="105"/>
      <c r="H199" s="105"/>
      <c r="I199" s="105"/>
      <c r="J199" s="117"/>
      <c r="K199" s="40"/>
      <c r="L199" s="104" t="s">
        <v>391</v>
      </c>
      <c r="M199" s="104"/>
      <c r="N199" s="104"/>
      <c r="O199" s="104"/>
      <c r="P199" s="104"/>
      <c r="Q199" s="104"/>
      <c r="R199" s="104"/>
      <c r="S199" s="104"/>
      <c r="T199" s="104"/>
      <c r="U199" s="104"/>
      <c r="V199" s="104"/>
      <c r="W199" s="104"/>
      <c r="X199" s="104"/>
      <c r="Y199" s="104"/>
    </row>
    <row r="200" spans="1:25" x14ac:dyDescent="0.2">
      <c r="A200" s="105"/>
      <c r="B200" s="105"/>
      <c r="C200" s="105"/>
      <c r="D200" s="105"/>
      <c r="E200" s="105"/>
      <c r="F200" s="105"/>
      <c r="G200" s="105"/>
      <c r="H200" s="105"/>
      <c r="I200" s="105"/>
      <c r="J200" s="280"/>
      <c r="K200" s="40"/>
      <c r="L200" s="191"/>
    </row>
    <row r="201" spans="1:25" x14ac:dyDescent="0.2">
      <c r="A201" s="105"/>
      <c r="B201" s="105"/>
      <c r="C201" s="105" t="s">
        <v>397</v>
      </c>
      <c r="D201" s="105"/>
      <c r="E201" s="105"/>
      <c r="F201" s="105"/>
      <c r="G201" s="105"/>
      <c r="H201" s="105"/>
      <c r="I201" s="105"/>
      <c r="J201" s="117"/>
      <c r="K201" s="40"/>
      <c r="L201" s="104" t="s">
        <v>391</v>
      </c>
      <c r="M201" s="104"/>
      <c r="N201" s="104"/>
      <c r="O201" s="104"/>
      <c r="P201" s="104"/>
      <c r="Q201" s="104"/>
      <c r="R201" s="104"/>
      <c r="S201" s="104"/>
      <c r="T201" s="104"/>
      <c r="U201" s="104"/>
      <c r="V201" s="104"/>
      <c r="W201" s="104"/>
      <c r="X201" s="104"/>
      <c r="Y201" s="104"/>
    </row>
    <row r="202" spans="1:25" x14ac:dyDescent="0.2">
      <c r="A202" s="105"/>
      <c r="B202" s="105"/>
      <c r="C202" s="105"/>
      <c r="D202" s="105"/>
      <c r="E202" s="105"/>
      <c r="F202" s="105"/>
      <c r="G202" s="105"/>
      <c r="H202" s="105"/>
      <c r="I202" s="105"/>
      <c r="J202" s="280"/>
      <c r="K202" s="40"/>
      <c r="L202" s="191"/>
    </row>
    <row r="203" spans="1:25" x14ac:dyDescent="0.2">
      <c r="A203" s="105"/>
      <c r="B203" s="105"/>
      <c r="C203" s="105" t="s">
        <v>398</v>
      </c>
      <c r="D203" s="105"/>
      <c r="E203" s="105"/>
      <c r="F203" s="105"/>
      <c r="G203" s="105"/>
      <c r="H203" s="105"/>
      <c r="I203" s="105"/>
      <c r="J203" s="117"/>
      <c r="K203" s="40"/>
      <c r="L203" s="104" t="s">
        <v>391</v>
      </c>
      <c r="M203" s="104"/>
      <c r="N203" s="104"/>
      <c r="O203" s="104"/>
      <c r="P203" s="104"/>
      <c r="Q203" s="104"/>
      <c r="R203" s="104"/>
      <c r="S203" s="104"/>
      <c r="T203" s="104"/>
      <c r="U203" s="104"/>
      <c r="V203" s="104"/>
      <c r="W203" s="104"/>
      <c r="X203" s="104"/>
      <c r="Y203" s="104"/>
    </row>
    <row r="204" spans="1:25" x14ac:dyDescent="0.2">
      <c r="A204" s="105"/>
      <c r="B204" s="105"/>
      <c r="C204" s="105"/>
      <c r="D204" s="105"/>
      <c r="E204" s="105"/>
      <c r="F204" s="105"/>
      <c r="G204" s="105"/>
      <c r="H204" s="105"/>
      <c r="I204" s="105"/>
      <c r="J204" s="280"/>
      <c r="K204" s="40"/>
      <c r="L204" s="191"/>
    </row>
    <row r="205" spans="1:25" x14ac:dyDescent="0.2">
      <c r="A205" s="105"/>
      <c r="B205" s="105"/>
      <c r="C205" s="105" t="s">
        <v>399</v>
      </c>
      <c r="D205" s="105"/>
      <c r="E205" s="105"/>
      <c r="F205" s="105"/>
      <c r="G205" s="105"/>
      <c r="H205" s="105"/>
      <c r="I205" s="105"/>
      <c r="J205" s="117"/>
      <c r="K205" s="40"/>
      <c r="L205" s="104" t="s">
        <v>391</v>
      </c>
      <c r="M205" s="104"/>
      <c r="N205" s="104"/>
      <c r="O205" s="104"/>
      <c r="P205" s="104"/>
      <c r="Q205" s="104"/>
      <c r="R205" s="104"/>
      <c r="S205" s="104"/>
      <c r="T205" s="104"/>
      <c r="U205" s="104"/>
      <c r="V205" s="104"/>
      <c r="W205" s="104"/>
      <c r="X205" s="104"/>
      <c r="Y205" s="104"/>
    </row>
    <row r="206" spans="1:25" x14ac:dyDescent="0.2">
      <c r="A206" s="105"/>
      <c r="B206" s="105"/>
      <c r="C206" s="105"/>
      <c r="D206" s="105"/>
      <c r="E206" s="105"/>
      <c r="F206" s="105"/>
      <c r="G206" s="105"/>
      <c r="H206" s="105"/>
      <c r="I206" s="105"/>
      <c r="J206" s="280"/>
      <c r="K206" s="40"/>
      <c r="L206" s="191"/>
    </row>
    <row r="207" spans="1:25" x14ac:dyDescent="0.2">
      <c r="A207" s="284" t="s">
        <v>400</v>
      </c>
      <c r="B207" s="285"/>
      <c r="C207" s="285"/>
      <c r="D207" s="285"/>
      <c r="E207" s="285"/>
      <c r="F207" s="285"/>
      <c r="G207" s="285"/>
      <c r="H207" s="285"/>
      <c r="I207" s="105"/>
      <c r="J207" s="277">
        <f>J210+J212+J214</f>
        <v>0</v>
      </c>
      <c r="K207" s="40"/>
      <c r="L207" s="104" t="s">
        <v>401</v>
      </c>
      <c r="M207" s="104"/>
      <c r="N207" s="104"/>
      <c r="O207" s="104"/>
      <c r="P207" s="104"/>
      <c r="Q207" s="104"/>
      <c r="R207" s="104"/>
      <c r="S207" s="104"/>
      <c r="T207" s="104"/>
      <c r="U207" s="104"/>
      <c r="V207" s="104"/>
      <c r="W207" s="104"/>
      <c r="X207" s="104"/>
      <c r="Y207" s="104"/>
    </row>
    <row r="208" spans="1:25" x14ac:dyDescent="0.2">
      <c r="A208" s="285"/>
      <c r="B208" s="285"/>
      <c r="C208" s="285"/>
      <c r="D208" s="285"/>
      <c r="E208" s="285"/>
      <c r="F208" s="285"/>
      <c r="G208" s="285"/>
      <c r="H208" s="285"/>
      <c r="I208" s="105"/>
      <c r="J208" s="280"/>
      <c r="K208" s="40"/>
      <c r="L208" s="283"/>
    </row>
    <row r="209" spans="1:25" x14ac:dyDescent="0.2">
      <c r="A209" s="285"/>
      <c r="B209" s="285"/>
      <c r="C209" s="285"/>
      <c r="D209" s="285"/>
      <c r="E209" s="285"/>
      <c r="F209" s="285"/>
      <c r="G209" s="285"/>
      <c r="H209" s="285"/>
      <c r="I209" s="105"/>
      <c r="J209" s="280"/>
      <c r="K209" s="40"/>
      <c r="L209" s="283"/>
    </row>
    <row r="210" spans="1:25" x14ac:dyDescent="0.2">
      <c r="A210" s="105"/>
      <c r="B210" s="105" t="s">
        <v>402</v>
      </c>
      <c r="C210" s="105"/>
      <c r="D210" s="105"/>
      <c r="E210" s="105"/>
      <c r="F210" s="105"/>
      <c r="G210" s="105"/>
      <c r="H210" s="105"/>
      <c r="I210" s="105"/>
      <c r="J210" s="117"/>
      <c r="K210" s="40"/>
      <c r="L210" s="104" t="s">
        <v>403</v>
      </c>
      <c r="M210" s="104"/>
      <c r="N210" s="104"/>
      <c r="O210" s="104"/>
      <c r="P210" s="104"/>
      <c r="Q210" s="104"/>
      <c r="R210" s="104"/>
      <c r="S210" s="104"/>
      <c r="T210" s="104"/>
      <c r="U210" s="104"/>
      <c r="V210" s="104"/>
      <c r="W210" s="104"/>
      <c r="X210" s="104"/>
      <c r="Y210" s="104"/>
    </row>
    <row r="211" spans="1:25" x14ac:dyDescent="0.2">
      <c r="A211" s="105"/>
      <c r="B211" s="105"/>
      <c r="C211" s="105"/>
      <c r="D211" s="105"/>
      <c r="E211" s="105"/>
      <c r="F211" s="105"/>
      <c r="G211" s="105"/>
      <c r="H211" s="105"/>
      <c r="I211" s="105"/>
      <c r="J211" s="280"/>
      <c r="K211" s="40"/>
      <c r="L211" s="191"/>
    </row>
    <row r="212" spans="1:25" x14ac:dyDescent="0.2">
      <c r="A212" s="105"/>
      <c r="B212" s="105" t="s">
        <v>404</v>
      </c>
      <c r="C212" s="105"/>
      <c r="D212" s="105"/>
      <c r="E212" s="105"/>
      <c r="F212" s="105"/>
      <c r="G212" s="105"/>
      <c r="H212" s="105"/>
      <c r="I212" s="105"/>
      <c r="J212" s="117"/>
      <c r="K212" s="40"/>
      <c r="L212" s="104" t="s">
        <v>405</v>
      </c>
      <c r="M212" s="104"/>
      <c r="N212" s="104"/>
      <c r="O212" s="104"/>
      <c r="P212" s="104"/>
      <c r="Q212" s="104"/>
      <c r="R212" s="104"/>
      <c r="S212" s="104"/>
      <c r="T212" s="104"/>
      <c r="U212" s="104"/>
      <c r="V212" s="104"/>
      <c r="W212" s="104"/>
      <c r="X212" s="104"/>
      <c r="Y212" s="104"/>
    </row>
    <row r="213" spans="1:25" x14ac:dyDescent="0.2">
      <c r="A213" s="105"/>
      <c r="B213" s="105"/>
      <c r="C213" s="105"/>
      <c r="D213" s="105"/>
      <c r="E213" s="105"/>
      <c r="F213" s="105"/>
      <c r="G213" s="105"/>
      <c r="H213" s="105"/>
      <c r="I213" s="105"/>
      <c r="J213" s="280"/>
      <c r="K213" s="40"/>
      <c r="L213" s="191"/>
    </row>
    <row r="214" spans="1:25" x14ac:dyDescent="0.2">
      <c r="A214" s="105"/>
      <c r="B214" s="105" t="s">
        <v>406</v>
      </c>
      <c r="C214" s="105"/>
      <c r="D214" s="105"/>
      <c r="E214" s="105"/>
      <c r="F214" s="105"/>
      <c r="G214" s="105"/>
      <c r="H214" s="105"/>
      <c r="I214" s="105"/>
      <c r="J214" s="117"/>
      <c r="K214" s="40"/>
      <c r="L214" s="104" t="s">
        <v>407</v>
      </c>
      <c r="M214" s="104"/>
      <c r="N214" s="104"/>
      <c r="O214" s="104"/>
      <c r="P214" s="104"/>
      <c r="Q214" s="104"/>
      <c r="R214" s="104"/>
      <c r="S214" s="104"/>
      <c r="T214" s="104"/>
      <c r="U214" s="104"/>
      <c r="V214" s="104"/>
      <c r="W214" s="104"/>
      <c r="X214" s="104"/>
      <c r="Y214" s="104"/>
    </row>
    <row r="215" spans="1:25" x14ac:dyDescent="0.2">
      <c r="A215" s="107"/>
      <c r="B215" s="105"/>
      <c r="C215" s="105"/>
      <c r="D215" s="105"/>
      <c r="E215" s="105"/>
      <c r="F215" s="105"/>
      <c r="G215" s="105"/>
      <c r="H215" s="105"/>
      <c r="I215" s="105"/>
      <c r="J215" s="280"/>
      <c r="K215" s="40"/>
      <c r="L215" s="191"/>
    </row>
    <row r="216" spans="1:25" x14ac:dyDescent="0.2">
      <c r="A216" s="295"/>
      <c r="B216" s="296"/>
      <c r="C216" s="296"/>
      <c r="D216" s="296"/>
      <c r="E216" s="296"/>
      <c r="F216" s="296"/>
      <c r="G216" s="296"/>
      <c r="H216" s="296"/>
      <c r="I216" s="296"/>
      <c r="J216" s="297"/>
      <c r="K216" s="185"/>
      <c r="L216" s="191"/>
    </row>
    <row r="217" spans="1:25" x14ac:dyDescent="0.2">
      <c r="A217" s="442" t="s">
        <v>90</v>
      </c>
      <c r="B217" s="443"/>
      <c r="C217" s="443"/>
      <c r="D217" s="443"/>
      <c r="E217" s="443"/>
      <c r="F217" s="443"/>
      <c r="G217" s="443"/>
      <c r="H217" s="443"/>
      <c r="I217" s="443"/>
      <c r="J217" s="444"/>
      <c r="K217" s="190"/>
      <c r="L217" s="283"/>
    </row>
    <row r="218" spans="1:25" x14ac:dyDescent="0.2">
      <c r="A218" s="107"/>
      <c r="B218" s="105"/>
      <c r="C218" s="105"/>
      <c r="D218" s="105"/>
      <c r="E218" s="105"/>
      <c r="F218" s="105"/>
      <c r="G218" s="105"/>
      <c r="H218" s="105"/>
      <c r="I218" s="105"/>
      <c r="J218" s="278"/>
      <c r="K218" s="279"/>
      <c r="L218" s="283"/>
    </row>
    <row r="219" spans="1:25" x14ac:dyDescent="0.2">
      <c r="A219" s="107"/>
      <c r="B219" s="105"/>
      <c r="C219" s="105"/>
      <c r="D219" s="105"/>
      <c r="E219" s="105"/>
      <c r="F219" s="105"/>
      <c r="G219" s="105"/>
      <c r="H219" s="105"/>
      <c r="I219" s="105"/>
      <c r="J219" s="278"/>
      <c r="K219" s="279"/>
      <c r="L219" s="283"/>
    </row>
    <row r="220" spans="1:25" x14ac:dyDescent="0.2">
      <c r="A220" s="107" t="s">
        <v>408</v>
      </c>
      <c r="B220" s="105"/>
      <c r="C220" s="105"/>
      <c r="D220" s="105"/>
      <c r="E220" s="105"/>
      <c r="F220" s="105"/>
      <c r="G220" s="105"/>
      <c r="H220" s="105"/>
      <c r="I220" s="105"/>
      <c r="J220" s="117"/>
      <c r="K220" s="270"/>
      <c r="L220" s="104" t="s">
        <v>409</v>
      </c>
      <c r="M220" s="104"/>
      <c r="N220" s="104"/>
      <c r="O220" s="104"/>
      <c r="P220" s="104"/>
      <c r="Q220" s="104"/>
      <c r="R220" s="104"/>
      <c r="S220" s="104"/>
      <c r="T220" s="104"/>
      <c r="U220" s="104"/>
      <c r="V220" s="104"/>
      <c r="W220" s="104"/>
      <c r="X220" s="104"/>
      <c r="Y220" s="104"/>
    </row>
    <row r="221" spans="1:25" x14ac:dyDescent="0.2">
      <c r="A221" s="107"/>
      <c r="B221" s="105"/>
      <c r="C221" s="105"/>
      <c r="D221" s="105"/>
      <c r="E221" s="105"/>
      <c r="F221" s="105"/>
      <c r="G221" s="105"/>
      <c r="H221" s="105"/>
      <c r="I221" s="105"/>
      <c r="J221" s="278"/>
      <c r="K221" s="279"/>
      <c r="L221" s="283"/>
    </row>
    <row r="222" spans="1:25" x14ac:dyDescent="0.2">
      <c r="A222" s="107" t="s">
        <v>410</v>
      </c>
      <c r="B222" s="105"/>
      <c r="C222" s="105"/>
      <c r="D222" s="105"/>
      <c r="E222" s="105"/>
      <c r="F222" s="105"/>
      <c r="G222" s="105"/>
      <c r="H222" s="105"/>
      <c r="I222" s="105"/>
      <c r="J222" s="117"/>
      <c r="K222" s="270"/>
      <c r="L222" s="104" t="s">
        <v>411</v>
      </c>
      <c r="M222" s="104"/>
      <c r="N222" s="104"/>
      <c r="O222" s="104"/>
      <c r="P222" s="104"/>
      <c r="Q222" s="104"/>
      <c r="R222" s="104"/>
      <c r="S222" s="104"/>
      <c r="T222" s="104"/>
      <c r="U222" s="104"/>
      <c r="V222" s="104"/>
      <c r="W222" s="104"/>
      <c r="X222" s="104"/>
      <c r="Y222" s="104"/>
    </row>
    <row r="223" spans="1:25" x14ac:dyDescent="0.2">
      <c r="A223" s="107"/>
      <c r="B223" s="105"/>
      <c r="C223" s="105"/>
      <c r="D223" s="105"/>
      <c r="E223" s="105"/>
      <c r="F223" s="105"/>
      <c r="G223" s="105"/>
      <c r="H223" s="105"/>
      <c r="I223" s="105"/>
      <c r="J223" s="281"/>
      <c r="K223" s="279"/>
      <c r="L223" s="283"/>
    </row>
    <row r="224" spans="1:25" x14ac:dyDescent="0.2">
      <c r="A224" s="107" t="s">
        <v>412</v>
      </c>
      <c r="B224" s="105"/>
      <c r="C224" s="105"/>
      <c r="D224" s="105"/>
      <c r="E224" s="105"/>
      <c r="F224" s="105"/>
      <c r="G224" s="105"/>
      <c r="H224" s="105"/>
      <c r="I224" s="105"/>
      <c r="J224" s="277">
        <f>J226+J228</f>
        <v>0</v>
      </c>
      <c r="K224" s="270"/>
      <c r="L224" s="104" t="s">
        <v>401</v>
      </c>
      <c r="M224" s="104"/>
      <c r="N224" s="104"/>
      <c r="O224" s="104"/>
      <c r="P224" s="104"/>
      <c r="Q224" s="104"/>
      <c r="R224" s="104"/>
      <c r="S224" s="104"/>
      <c r="T224" s="104"/>
      <c r="U224" s="104"/>
      <c r="V224" s="104"/>
      <c r="W224" s="104"/>
      <c r="X224" s="104"/>
      <c r="Y224" s="104"/>
    </row>
    <row r="225" spans="1:25" x14ac:dyDescent="0.2">
      <c r="A225" s="107"/>
      <c r="B225" s="105"/>
      <c r="C225" s="105"/>
      <c r="D225" s="105"/>
      <c r="E225" s="105"/>
      <c r="F225" s="105"/>
      <c r="G225" s="105"/>
      <c r="H225" s="105"/>
      <c r="I225" s="105"/>
      <c r="J225" s="280"/>
      <c r="K225" s="270"/>
      <c r="L225" s="191"/>
    </row>
    <row r="226" spans="1:25" x14ac:dyDescent="0.2">
      <c r="A226" s="107"/>
      <c r="B226" s="105" t="s">
        <v>413</v>
      </c>
      <c r="C226" s="105"/>
      <c r="D226" s="105"/>
      <c r="E226" s="105"/>
      <c r="F226" s="105"/>
      <c r="G226" s="105"/>
      <c r="H226" s="105"/>
      <c r="I226" s="105"/>
      <c r="J226" s="117"/>
      <c r="K226" s="270"/>
      <c r="L226" s="104" t="s">
        <v>414</v>
      </c>
      <c r="M226" s="104"/>
      <c r="N226" s="104"/>
      <c r="O226" s="104"/>
      <c r="P226" s="104"/>
      <c r="Q226" s="104"/>
      <c r="R226" s="104"/>
      <c r="S226" s="104"/>
      <c r="T226" s="104"/>
      <c r="U226" s="104"/>
      <c r="V226" s="104"/>
      <c r="W226" s="104"/>
      <c r="X226" s="104"/>
      <c r="Y226" s="104"/>
    </row>
    <row r="227" spans="1:25" x14ac:dyDescent="0.2">
      <c r="A227" s="107"/>
      <c r="B227" s="105"/>
      <c r="C227" s="105"/>
      <c r="D227" s="105"/>
      <c r="E227" s="105"/>
      <c r="F227" s="105"/>
      <c r="G227" s="105"/>
      <c r="H227" s="105"/>
      <c r="I227" s="105"/>
      <c r="J227" s="280"/>
      <c r="K227" s="270"/>
      <c r="L227" s="191"/>
    </row>
    <row r="228" spans="1:25" x14ac:dyDescent="0.2">
      <c r="A228" s="107"/>
      <c r="B228" s="105" t="s">
        <v>415</v>
      </c>
      <c r="C228" s="105"/>
      <c r="D228" s="105"/>
      <c r="E228" s="105"/>
      <c r="F228" s="105"/>
      <c r="G228" s="105"/>
      <c r="H228" s="105"/>
      <c r="I228" s="105"/>
      <c r="J228" s="117"/>
      <c r="K228" s="270"/>
      <c r="L228" s="104" t="s">
        <v>416</v>
      </c>
      <c r="M228" s="104"/>
      <c r="N228" s="104"/>
      <c r="O228" s="104"/>
      <c r="P228" s="104"/>
      <c r="Q228" s="104"/>
      <c r="R228" s="104"/>
      <c r="S228" s="104"/>
      <c r="T228" s="104"/>
      <c r="U228" s="104"/>
      <c r="V228" s="104"/>
      <c r="W228" s="104"/>
      <c r="X228" s="104"/>
      <c r="Y228" s="104"/>
    </row>
    <row r="229" spans="1:25" x14ac:dyDescent="0.2">
      <c r="A229" s="108"/>
      <c r="B229" s="109"/>
      <c r="C229" s="109"/>
      <c r="D229" s="109"/>
      <c r="E229" s="109"/>
      <c r="F229" s="109"/>
      <c r="G229" s="109"/>
      <c r="H229" s="109"/>
      <c r="I229" s="109"/>
      <c r="J229" s="286"/>
      <c r="K229" s="270"/>
      <c r="L229" s="191"/>
    </row>
  </sheetData>
  <sheetProtection password="EE35" sheet="1" objects="1" scenarios="1" selectLockedCells="1"/>
  <mergeCells count="14">
    <mergeCell ref="C89:J93"/>
    <mergeCell ref="N3:P3"/>
    <mergeCell ref="A9:I9"/>
    <mergeCell ref="A10:J10"/>
    <mergeCell ref="C22:J26"/>
    <mergeCell ref="C40:J44"/>
    <mergeCell ref="B50:I51"/>
    <mergeCell ref="A53:J53"/>
    <mergeCell ref="A77:I78"/>
    <mergeCell ref="A95:J95"/>
    <mergeCell ref="A97:J97"/>
    <mergeCell ref="G111:J114"/>
    <mergeCell ref="G118:J121"/>
    <mergeCell ref="A217:J217"/>
  </mergeCells>
  <hyperlinks>
    <hyperlink ref="N3:P3" location="'Aloita tästä'!A1" display="PALAA TÄSTÄ KANSISIVULLE"/>
  </hyperlinks>
  <pageMargins left="0.39370078740157483" right="0.70866141732283472" top="0.39370078740157483" bottom="0.78740157480314965" header="0.31496062992125984" footer="0.31496062992125984"/>
  <pageSetup paperSize="9" fitToWidth="0" fitToHeight="0" orientation="portrait" r:id="rId1"/>
  <rowBreaks count="2" manualBreakCount="2">
    <brk id="44" max="16383" man="1"/>
    <brk id="95"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58"/>
  <sheetViews>
    <sheetView showGridLines="0" workbookViewId="0">
      <selection activeCell="C21" sqref="C21:H21"/>
    </sheetView>
  </sheetViews>
  <sheetFormatPr defaultColWidth="9.140625" defaultRowHeight="12.75" x14ac:dyDescent="0.2"/>
  <cols>
    <col min="1" max="8" width="9.140625" style="1"/>
    <col min="9" max="9" width="10.5703125" style="1" customWidth="1"/>
    <col min="10" max="10" width="4.85546875" style="1" customWidth="1"/>
    <col min="11" max="11" width="3.5703125" style="1" customWidth="1"/>
    <col min="12" max="16384" width="9.140625" style="1"/>
  </cols>
  <sheetData>
    <row r="1" spans="1:22" ht="12.75" customHeight="1" x14ac:dyDescent="0.2">
      <c r="A1" s="33"/>
      <c r="B1" s="33"/>
      <c r="C1" s="33"/>
      <c r="D1" s="33"/>
      <c r="E1" s="33"/>
      <c r="F1" s="33"/>
      <c r="G1" s="33"/>
      <c r="H1" s="33"/>
      <c r="I1" s="33"/>
      <c r="J1" s="33"/>
    </row>
    <row r="2" spans="1:22" ht="12.75" customHeight="1" x14ac:dyDescent="0.2">
      <c r="A2" s="33"/>
      <c r="B2" s="33"/>
      <c r="C2" s="33"/>
      <c r="D2" s="33"/>
      <c r="E2" s="33"/>
      <c r="F2" s="33"/>
      <c r="G2" s="33"/>
      <c r="H2" s="33"/>
      <c r="I2" s="33"/>
      <c r="J2" s="33"/>
      <c r="O2" s="453" t="s">
        <v>223</v>
      </c>
      <c r="P2" s="453"/>
      <c r="Q2" s="453"/>
    </row>
    <row r="3" spans="1:22" ht="12.75" customHeight="1" x14ac:dyDescent="0.2">
      <c r="A3" s="33"/>
      <c r="B3" s="33"/>
      <c r="C3" s="33"/>
      <c r="D3" s="33"/>
      <c r="E3" s="33"/>
      <c r="F3" s="33"/>
      <c r="G3" s="33"/>
      <c r="H3" s="33"/>
      <c r="I3" s="33"/>
      <c r="J3" s="33"/>
    </row>
    <row r="4" spans="1:22" ht="12.75" customHeight="1" x14ac:dyDescent="0.2">
      <c r="A4" s="33"/>
      <c r="B4" s="33"/>
      <c r="C4" s="33"/>
      <c r="D4" s="33"/>
      <c r="E4" s="33"/>
      <c r="F4" s="33"/>
      <c r="G4" s="33"/>
      <c r="H4" s="33"/>
      <c r="I4" s="33"/>
      <c r="J4" s="33"/>
    </row>
    <row r="5" spans="1:22" ht="12.75" customHeight="1" x14ac:dyDescent="0.2">
      <c r="A5" s="385" t="s">
        <v>91</v>
      </c>
      <c r="B5" s="385"/>
      <c r="C5" s="385"/>
      <c r="D5" s="385"/>
      <c r="E5" s="385"/>
      <c r="F5" s="385"/>
      <c r="G5" s="385"/>
      <c r="H5" s="385"/>
      <c r="I5" s="385"/>
      <c r="J5" s="385"/>
    </row>
    <row r="6" spans="1:22" ht="12.75" customHeight="1" x14ac:dyDescent="0.2">
      <c r="A6" s="33"/>
      <c r="B6" s="33"/>
      <c r="C6" s="33"/>
      <c r="D6" s="33"/>
      <c r="E6" s="33"/>
      <c r="F6" s="33"/>
      <c r="G6" s="33"/>
      <c r="H6" s="33"/>
      <c r="I6" s="33"/>
      <c r="J6" s="33"/>
    </row>
    <row r="7" spans="1:22" ht="12.75" customHeight="1" x14ac:dyDescent="0.2">
      <c r="A7" s="188" t="s">
        <v>92</v>
      </c>
      <c r="B7" s="15"/>
      <c r="C7" s="15"/>
      <c r="D7" s="15"/>
      <c r="E7" s="15"/>
      <c r="F7" s="15"/>
      <c r="G7" s="15"/>
      <c r="H7" s="15"/>
      <c r="I7" s="15"/>
      <c r="J7" s="15"/>
      <c r="L7" s="347" t="s">
        <v>93</v>
      </c>
      <c r="M7" s="347"/>
      <c r="N7" s="347"/>
      <c r="O7" s="347"/>
      <c r="P7" s="347"/>
      <c r="Q7" s="347"/>
      <c r="R7" s="347"/>
      <c r="S7" s="347"/>
      <c r="T7" s="347"/>
      <c r="U7" s="347"/>
      <c r="V7" s="347"/>
    </row>
    <row r="8" spans="1:22" ht="12.75" customHeight="1" x14ac:dyDescent="0.2">
      <c r="A8" s="15"/>
      <c r="B8" s="15"/>
      <c r="C8" s="15"/>
      <c r="D8" s="15"/>
      <c r="E8" s="15"/>
      <c r="F8" s="15"/>
      <c r="G8" s="15"/>
      <c r="H8" s="15"/>
      <c r="I8" s="15"/>
      <c r="J8" s="15"/>
      <c r="L8" s="347"/>
      <c r="M8" s="347"/>
      <c r="N8" s="347"/>
      <c r="O8" s="347"/>
      <c r="P8" s="347"/>
      <c r="Q8" s="347"/>
      <c r="R8" s="347"/>
      <c r="S8" s="347"/>
      <c r="T8" s="347"/>
      <c r="U8" s="347"/>
      <c r="V8" s="347"/>
    </row>
    <row r="9" spans="1:22" ht="12.75" customHeight="1" x14ac:dyDescent="0.2">
      <c r="A9" s="15"/>
      <c r="B9" s="15"/>
      <c r="C9" s="15"/>
      <c r="D9" s="15"/>
      <c r="E9" s="15"/>
      <c r="F9" s="15"/>
      <c r="G9" s="15"/>
      <c r="H9" s="15"/>
      <c r="I9" s="15"/>
      <c r="J9" s="15"/>
      <c r="L9" s="347"/>
      <c r="M9" s="347"/>
      <c r="N9" s="347"/>
      <c r="O9" s="347"/>
      <c r="P9" s="347"/>
      <c r="Q9" s="347"/>
      <c r="R9" s="347"/>
      <c r="S9" s="347"/>
      <c r="T9" s="347"/>
      <c r="U9" s="347"/>
      <c r="V9" s="347"/>
    </row>
    <row r="10" spans="1:22" ht="12.75" customHeight="1" x14ac:dyDescent="0.2">
      <c r="A10" s="15"/>
      <c r="B10" s="15"/>
      <c r="C10" s="15"/>
      <c r="D10" s="15"/>
      <c r="E10" s="15"/>
      <c r="F10" s="15"/>
      <c r="G10" s="15"/>
      <c r="H10" s="15"/>
      <c r="I10" s="15"/>
      <c r="J10" s="15"/>
    </row>
    <row r="11" spans="1:22" ht="12.75" customHeight="1" x14ac:dyDescent="0.2">
      <c r="A11" s="188" t="s">
        <v>94</v>
      </c>
      <c r="B11" s="15"/>
      <c r="C11" s="417"/>
      <c r="D11" s="420"/>
      <c r="E11" s="420"/>
      <c r="F11" s="420"/>
      <c r="G11" s="420"/>
      <c r="H11" s="421"/>
      <c r="I11" s="15"/>
      <c r="J11" s="15"/>
    </row>
    <row r="12" spans="1:22" ht="12.75" customHeight="1" x14ac:dyDescent="0.2">
      <c r="A12" s="15"/>
      <c r="B12" s="15"/>
      <c r="C12" s="15"/>
      <c r="D12" s="15"/>
      <c r="E12" s="15"/>
      <c r="F12" s="15"/>
      <c r="G12" s="15"/>
      <c r="H12" s="15"/>
      <c r="I12" s="15"/>
      <c r="J12" s="15"/>
    </row>
    <row r="13" spans="1:22" ht="99.95" customHeight="1" x14ac:dyDescent="0.2">
      <c r="A13" s="452" t="s">
        <v>95</v>
      </c>
      <c r="B13" s="452"/>
      <c r="C13" s="348"/>
      <c r="D13" s="349"/>
      <c r="E13" s="349"/>
      <c r="F13" s="349"/>
      <c r="G13" s="349"/>
      <c r="H13" s="350"/>
      <c r="I13" s="207" t="str">
        <f>"500 merkkiä ("&amp;TEXT(LEN(C13),"0")&amp;" käytetty)"</f>
        <v>500 merkkiä (0 käytetty)</v>
      </c>
      <c r="J13" s="15"/>
    </row>
    <row r="14" spans="1:22" ht="12.75" customHeight="1" x14ac:dyDescent="0.2">
      <c r="A14" s="15"/>
      <c r="B14" s="15"/>
      <c r="C14" s="15"/>
      <c r="D14" s="15"/>
      <c r="E14" s="15"/>
      <c r="F14" s="15"/>
      <c r="G14" s="15"/>
      <c r="H14" s="15"/>
      <c r="I14" s="15"/>
      <c r="J14" s="15"/>
    </row>
    <row r="15" spans="1:22" ht="12.75" customHeight="1" x14ac:dyDescent="0.2">
      <c r="A15" s="188" t="s">
        <v>94</v>
      </c>
      <c r="B15" s="15"/>
      <c r="C15" s="417"/>
      <c r="D15" s="420"/>
      <c r="E15" s="420"/>
      <c r="F15" s="420"/>
      <c r="G15" s="420"/>
      <c r="H15" s="421"/>
      <c r="I15" s="15"/>
      <c r="J15" s="15"/>
    </row>
    <row r="16" spans="1:22" ht="12.75" customHeight="1" x14ac:dyDescent="0.2">
      <c r="A16" s="15"/>
      <c r="B16" s="15"/>
      <c r="C16" s="15"/>
      <c r="D16" s="15"/>
      <c r="E16" s="15"/>
      <c r="F16" s="15"/>
      <c r="G16" s="15"/>
      <c r="H16" s="15"/>
      <c r="I16" s="15"/>
      <c r="J16" s="15"/>
    </row>
    <row r="17" spans="1:10" ht="99.95" customHeight="1" x14ac:dyDescent="0.2">
      <c r="A17" s="452" t="s">
        <v>95</v>
      </c>
      <c r="B17" s="452"/>
      <c r="C17" s="348"/>
      <c r="D17" s="349"/>
      <c r="E17" s="349"/>
      <c r="F17" s="349"/>
      <c r="G17" s="349"/>
      <c r="H17" s="350"/>
      <c r="I17" s="207" t="str">
        <f>"500 merkkiä ("&amp;TEXT(LEN(C17),"0")&amp;" käytetty)"</f>
        <v>500 merkkiä (0 käytetty)</v>
      </c>
      <c r="J17" s="15"/>
    </row>
    <row r="18" spans="1:10" ht="12.75" customHeight="1" x14ac:dyDescent="0.2">
      <c r="A18" s="15"/>
      <c r="B18" s="15"/>
      <c r="C18" s="15"/>
      <c r="D18" s="15"/>
      <c r="E18" s="15"/>
      <c r="F18" s="15"/>
      <c r="G18" s="15"/>
      <c r="H18" s="15"/>
      <c r="I18" s="15"/>
      <c r="J18" s="15"/>
    </row>
    <row r="19" spans="1:10" ht="12.75" customHeight="1" x14ac:dyDescent="0.2">
      <c r="A19" s="188" t="s">
        <v>94</v>
      </c>
      <c r="B19" s="15"/>
      <c r="C19" s="417"/>
      <c r="D19" s="420"/>
      <c r="E19" s="420"/>
      <c r="F19" s="420"/>
      <c r="G19" s="420"/>
      <c r="H19" s="421"/>
      <c r="I19" s="15"/>
      <c r="J19" s="15"/>
    </row>
    <row r="20" spans="1:10" ht="12.75" customHeight="1" x14ac:dyDescent="0.2">
      <c r="A20" s="15"/>
      <c r="B20" s="15"/>
      <c r="C20" s="15"/>
      <c r="D20" s="15"/>
      <c r="E20" s="15"/>
      <c r="F20" s="15"/>
      <c r="G20" s="15"/>
      <c r="H20" s="15"/>
      <c r="I20" s="15"/>
      <c r="J20" s="15"/>
    </row>
    <row r="21" spans="1:10" ht="99.95" customHeight="1" x14ac:dyDescent="0.2">
      <c r="A21" s="452" t="s">
        <v>95</v>
      </c>
      <c r="B21" s="452"/>
      <c r="C21" s="348"/>
      <c r="D21" s="349"/>
      <c r="E21" s="349"/>
      <c r="F21" s="349"/>
      <c r="G21" s="349"/>
      <c r="H21" s="350"/>
      <c r="I21" s="207" t="str">
        <f>"500 merkkiä ("&amp;TEXT(LEN(C21),"0")&amp;" käytetty)"</f>
        <v>500 merkkiä (0 käytetty)</v>
      </c>
      <c r="J21" s="15"/>
    </row>
    <row r="22" spans="1:10" ht="12.75" customHeight="1" x14ac:dyDescent="0.2">
      <c r="A22" s="15"/>
      <c r="B22" s="15"/>
      <c r="C22" s="15"/>
      <c r="D22" s="15"/>
      <c r="E22" s="15"/>
      <c r="F22" s="15"/>
      <c r="G22" s="15"/>
      <c r="H22" s="15"/>
      <c r="I22" s="15"/>
      <c r="J22" s="15"/>
    </row>
    <row r="23" spans="1:10" ht="12.75" customHeight="1" x14ac:dyDescent="0.2">
      <c r="A23" s="188" t="s">
        <v>94</v>
      </c>
      <c r="B23" s="15"/>
      <c r="C23" s="417"/>
      <c r="D23" s="420"/>
      <c r="E23" s="420"/>
      <c r="F23" s="420"/>
      <c r="G23" s="420"/>
      <c r="H23" s="421"/>
      <c r="I23" s="15"/>
      <c r="J23" s="15"/>
    </row>
    <row r="24" spans="1:10" ht="12.75" customHeight="1" x14ac:dyDescent="0.2">
      <c r="A24" s="15"/>
      <c r="B24" s="15"/>
      <c r="C24" s="15"/>
      <c r="D24" s="15"/>
      <c r="E24" s="15"/>
      <c r="F24" s="15"/>
      <c r="G24" s="15"/>
      <c r="H24" s="15"/>
      <c r="I24" s="15"/>
      <c r="J24" s="15"/>
    </row>
    <row r="25" spans="1:10" ht="99.95" customHeight="1" x14ac:dyDescent="0.2">
      <c r="A25" s="452" t="s">
        <v>95</v>
      </c>
      <c r="B25" s="452"/>
      <c r="C25" s="417"/>
      <c r="D25" s="420"/>
      <c r="E25" s="420"/>
      <c r="F25" s="420"/>
      <c r="G25" s="420"/>
      <c r="H25" s="421"/>
      <c r="I25" s="207" t="str">
        <f>"500 merkkiä ("&amp;TEXT(LEN(C25),"0")&amp;" käytetty)"</f>
        <v>500 merkkiä (0 käytetty)</v>
      </c>
      <c r="J25" s="15"/>
    </row>
    <row r="26" spans="1:10" ht="12.75" customHeight="1" x14ac:dyDescent="0.2">
      <c r="A26" s="15"/>
      <c r="B26" s="15"/>
      <c r="C26" s="15"/>
      <c r="D26" s="15"/>
      <c r="E26" s="15"/>
      <c r="F26" s="15"/>
      <c r="G26" s="15"/>
      <c r="H26" s="15"/>
      <c r="I26" s="15"/>
      <c r="J26" s="15"/>
    </row>
    <row r="27" spans="1:10" ht="12.75" customHeight="1" x14ac:dyDescent="0.2">
      <c r="A27" s="188" t="s">
        <v>94</v>
      </c>
      <c r="B27" s="15"/>
      <c r="C27" s="417"/>
      <c r="D27" s="420"/>
      <c r="E27" s="420"/>
      <c r="F27" s="420"/>
      <c r="G27" s="420"/>
      <c r="H27" s="421"/>
      <c r="I27" s="15"/>
      <c r="J27" s="15"/>
    </row>
    <row r="28" spans="1:10" ht="12.75" customHeight="1" x14ac:dyDescent="0.2">
      <c r="A28" s="15"/>
      <c r="B28" s="15"/>
      <c r="C28" s="15"/>
      <c r="D28" s="15"/>
      <c r="E28" s="15"/>
      <c r="F28" s="15"/>
      <c r="G28" s="15"/>
      <c r="H28" s="15"/>
      <c r="I28" s="15"/>
      <c r="J28" s="15"/>
    </row>
    <row r="29" spans="1:10" ht="99.95" customHeight="1" x14ac:dyDescent="0.2">
      <c r="A29" s="452" t="s">
        <v>95</v>
      </c>
      <c r="B29" s="452"/>
      <c r="C29" s="417"/>
      <c r="D29" s="420"/>
      <c r="E29" s="420"/>
      <c r="F29" s="420"/>
      <c r="G29" s="420"/>
      <c r="H29" s="421"/>
      <c r="I29" s="207" t="str">
        <f>"500 merkkiä ("&amp;TEXT(LEN(C29),"0")&amp;" käytetty)"</f>
        <v>500 merkkiä (0 käytetty)</v>
      </c>
      <c r="J29" s="15"/>
    </row>
    <row r="30" spans="1:10" ht="12.75" customHeight="1" x14ac:dyDescent="0.2">
      <c r="A30" s="15"/>
      <c r="B30" s="15"/>
      <c r="C30" s="15"/>
      <c r="D30" s="15"/>
      <c r="E30" s="15"/>
      <c r="F30" s="15"/>
      <c r="G30" s="15"/>
      <c r="H30" s="15"/>
      <c r="I30" s="15"/>
      <c r="J30" s="15"/>
    </row>
    <row r="31" spans="1:10" ht="12.75" customHeight="1" x14ac:dyDescent="0.2">
      <c r="A31" s="188" t="s">
        <v>94</v>
      </c>
      <c r="B31" s="15"/>
      <c r="C31" s="417"/>
      <c r="D31" s="420"/>
      <c r="E31" s="420"/>
      <c r="F31" s="420"/>
      <c r="G31" s="420"/>
      <c r="H31" s="421"/>
      <c r="I31" s="15"/>
      <c r="J31" s="15"/>
    </row>
    <row r="32" spans="1:10" ht="12.75" customHeight="1" x14ac:dyDescent="0.2">
      <c r="A32" s="15"/>
      <c r="B32" s="15"/>
      <c r="C32" s="15"/>
      <c r="D32" s="15"/>
      <c r="E32" s="15"/>
      <c r="F32" s="15"/>
      <c r="G32" s="15"/>
      <c r="H32" s="15"/>
      <c r="I32" s="15"/>
      <c r="J32" s="15"/>
    </row>
    <row r="33" spans="1:10" ht="99.95" customHeight="1" x14ac:dyDescent="0.2">
      <c r="A33" s="452" t="s">
        <v>95</v>
      </c>
      <c r="B33" s="452"/>
      <c r="C33" s="417"/>
      <c r="D33" s="420"/>
      <c r="E33" s="420"/>
      <c r="F33" s="420"/>
      <c r="G33" s="420"/>
      <c r="H33" s="421"/>
      <c r="I33" s="207" t="str">
        <f>"500 merkkiä ("&amp;TEXT(LEN(C33),"0")&amp;" käytetty)"</f>
        <v>500 merkkiä (0 käytetty)</v>
      </c>
      <c r="J33" s="15"/>
    </row>
    <row r="34" spans="1:10" ht="12.75" customHeight="1" x14ac:dyDescent="0.2">
      <c r="A34" s="15"/>
      <c r="B34" s="15"/>
      <c r="C34" s="15"/>
      <c r="D34" s="15"/>
      <c r="E34" s="15"/>
      <c r="F34" s="15"/>
      <c r="G34" s="15"/>
      <c r="H34" s="15"/>
      <c r="I34" s="15"/>
      <c r="J34" s="15"/>
    </row>
    <row r="35" spans="1:10" ht="12.75" customHeight="1" x14ac:dyDescent="0.2">
      <c r="A35" s="188" t="s">
        <v>94</v>
      </c>
      <c r="B35" s="15"/>
      <c r="C35" s="417"/>
      <c r="D35" s="420"/>
      <c r="E35" s="420"/>
      <c r="F35" s="420"/>
      <c r="G35" s="420"/>
      <c r="H35" s="421"/>
      <c r="I35" s="15"/>
      <c r="J35" s="15"/>
    </row>
    <row r="36" spans="1:10" ht="12.75" customHeight="1" x14ac:dyDescent="0.2">
      <c r="A36" s="15"/>
      <c r="B36" s="15"/>
      <c r="C36" s="15"/>
      <c r="D36" s="15"/>
      <c r="E36" s="15"/>
      <c r="F36" s="15"/>
      <c r="G36" s="15"/>
      <c r="H36" s="15"/>
      <c r="I36" s="15"/>
      <c r="J36" s="15"/>
    </row>
    <row r="37" spans="1:10" ht="99.95" customHeight="1" x14ac:dyDescent="0.2">
      <c r="A37" s="452" t="s">
        <v>95</v>
      </c>
      <c r="B37" s="452"/>
      <c r="C37" s="417"/>
      <c r="D37" s="420"/>
      <c r="E37" s="420"/>
      <c r="F37" s="420"/>
      <c r="G37" s="420"/>
      <c r="H37" s="421"/>
      <c r="I37" s="207" t="str">
        <f>"500 merkkiä ("&amp;TEXT(LEN(C37),"0")&amp;" käytetty)"</f>
        <v>500 merkkiä (0 käytetty)</v>
      </c>
      <c r="J37" s="15"/>
    </row>
    <row r="38" spans="1:10" ht="12.75" customHeight="1" x14ac:dyDescent="0.2">
      <c r="A38" s="15"/>
      <c r="B38" s="15"/>
      <c r="C38" s="15"/>
      <c r="D38" s="15"/>
      <c r="E38" s="15"/>
      <c r="F38" s="15"/>
      <c r="G38" s="15"/>
      <c r="H38" s="15"/>
      <c r="I38" s="15"/>
      <c r="J38" s="15"/>
    </row>
    <row r="39" spans="1:10" ht="12.75" customHeight="1" x14ac:dyDescent="0.2">
      <c r="A39" s="188" t="s">
        <v>94</v>
      </c>
      <c r="B39" s="15"/>
      <c r="C39" s="417"/>
      <c r="D39" s="420"/>
      <c r="E39" s="420"/>
      <c r="F39" s="420"/>
      <c r="G39" s="420"/>
      <c r="H39" s="421"/>
      <c r="I39" s="15"/>
      <c r="J39" s="15"/>
    </row>
    <row r="40" spans="1:10" ht="12.75" customHeight="1" x14ac:dyDescent="0.2">
      <c r="A40" s="15"/>
      <c r="B40" s="15"/>
      <c r="C40" s="15"/>
      <c r="D40" s="15"/>
      <c r="E40" s="15"/>
      <c r="F40" s="15"/>
      <c r="G40" s="15"/>
      <c r="H40" s="15"/>
      <c r="I40" s="15"/>
      <c r="J40" s="15"/>
    </row>
    <row r="41" spans="1:10" ht="99.95" customHeight="1" x14ac:dyDescent="0.2">
      <c r="A41" s="452" t="s">
        <v>95</v>
      </c>
      <c r="B41" s="452"/>
      <c r="C41" s="417"/>
      <c r="D41" s="420"/>
      <c r="E41" s="420"/>
      <c r="F41" s="420"/>
      <c r="G41" s="420"/>
      <c r="H41" s="421"/>
      <c r="I41" s="207" t="str">
        <f>"500 merkkiä ("&amp;TEXT(LEN(C41),"0")&amp;" käytetty)"</f>
        <v>500 merkkiä (0 käytetty)</v>
      </c>
      <c r="J41" s="15"/>
    </row>
    <row r="42" spans="1:10" ht="12.75" customHeight="1" x14ac:dyDescent="0.2">
      <c r="A42" s="15"/>
      <c r="B42" s="15"/>
      <c r="C42" s="15"/>
      <c r="D42" s="15"/>
      <c r="E42" s="15"/>
      <c r="F42" s="15"/>
      <c r="G42" s="15"/>
      <c r="H42" s="15"/>
      <c r="I42" s="15"/>
      <c r="J42" s="15"/>
    </row>
    <row r="43" spans="1:10" ht="12.75" customHeight="1" x14ac:dyDescent="0.2">
      <c r="A43" s="188" t="s">
        <v>94</v>
      </c>
      <c r="B43" s="15"/>
      <c r="C43" s="417"/>
      <c r="D43" s="420"/>
      <c r="E43" s="420"/>
      <c r="F43" s="420"/>
      <c r="G43" s="420"/>
      <c r="H43" s="421"/>
      <c r="I43" s="15"/>
      <c r="J43" s="15"/>
    </row>
    <row r="44" spans="1:10" ht="12.75" customHeight="1" x14ac:dyDescent="0.2">
      <c r="A44" s="15"/>
      <c r="B44" s="15"/>
      <c r="C44" s="15"/>
      <c r="D44" s="15"/>
      <c r="E44" s="15"/>
      <c r="F44" s="15"/>
      <c r="G44" s="15"/>
      <c r="H44" s="15"/>
      <c r="I44" s="15"/>
      <c r="J44" s="15"/>
    </row>
    <row r="45" spans="1:10" ht="99.95" customHeight="1" x14ac:dyDescent="0.2">
      <c r="A45" s="452" t="s">
        <v>95</v>
      </c>
      <c r="B45" s="452"/>
      <c r="C45" s="417"/>
      <c r="D45" s="420"/>
      <c r="E45" s="420"/>
      <c r="F45" s="420"/>
      <c r="G45" s="420"/>
      <c r="H45" s="421"/>
      <c r="I45" s="207" t="str">
        <f>"500 merkkiä ("&amp;TEXT(LEN(C45),"0")&amp;" käytetty)"</f>
        <v>500 merkkiä (0 käytetty)</v>
      </c>
      <c r="J45" s="15"/>
    </row>
    <row r="46" spans="1:10" ht="12.75" customHeight="1" x14ac:dyDescent="0.2">
      <c r="A46" s="15"/>
      <c r="B46" s="15"/>
      <c r="C46" s="15"/>
      <c r="D46" s="15"/>
      <c r="E46" s="15"/>
      <c r="F46" s="15"/>
      <c r="G46" s="15"/>
      <c r="H46" s="15"/>
      <c r="I46" s="15"/>
      <c r="J46" s="15"/>
    </row>
    <row r="47" spans="1:10" ht="12.75" customHeight="1" x14ac:dyDescent="0.2">
      <c r="A47" s="188" t="s">
        <v>94</v>
      </c>
      <c r="B47" s="15"/>
      <c r="C47" s="417"/>
      <c r="D47" s="420"/>
      <c r="E47" s="420"/>
      <c r="F47" s="420"/>
      <c r="G47" s="420"/>
      <c r="H47" s="421"/>
      <c r="I47" s="15"/>
      <c r="J47" s="15"/>
    </row>
    <row r="48" spans="1:10" ht="12.75" customHeight="1" x14ac:dyDescent="0.2">
      <c r="A48" s="15"/>
      <c r="B48" s="15"/>
      <c r="C48" s="15"/>
      <c r="D48" s="15"/>
      <c r="E48" s="15"/>
      <c r="F48" s="15"/>
      <c r="G48" s="15"/>
      <c r="H48" s="15"/>
      <c r="I48" s="15"/>
      <c r="J48" s="15"/>
    </row>
    <row r="49" spans="1:10" ht="99.95" customHeight="1" x14ac:dyDescent="0.2">
      <c r="A49" s="452" t="s">
        <v>95</v>
      </c>
      <c r="B49" s="452"/>
      <c r="C49" s="417"/>
      <c r="D49" s="420"/>
      <c r="E49" s="420"/>
      <c r="F49" s="420"/>
      <c r="G49" s="420"/>
      <c r="H49" s="421"/>
      <c r="I49" s="207" t="str">
        <f>"500 merkkiä ("&amp;TEXT(LEN(C49),"0")&amp;" käytetty)"</f>
        <v>500 merkkiä (0 käytetty)</v>
      </c>
      <c r="J49" s="15"/>
    </row>
    <row r="50" spans="1:10" ht="12.75" customHeight="1" x14ac:dyDescent="0.2">
      <c r="A50" s="15"/>
      <c r="B50" s="15"/>
      <c r="C50" s="15"/>
      <c r="D50" s="15"/>
      <c r="E50" s="15"/>
      <c r="F50" s="15"/>
      <c r="G50" s="15"/>
      <c r="H50" s="15"/>
      <c r="I50" s="15"/>
      <c r="J50" s="15"/>
    </row>
    <row r="51" spans="1:10" ht="12.75" customHeight="1" x14ac:dyDescent="0.2">
      <c r="A51" s="188" t="s">
        <v>94</v>
      </c>
      <c r="B51" s="15"/>
      <c r="C51" s="417"/>
      <c r="D51" s="420"/>
      <c r="E51" s="420"/>
      <c r="F51" s="420"/>
      <c r="G51" s="420"/>
      <c r="H51" s="421"/>
      <c r="I51" s="15"/>
      <c r="J51" s="15"/>
    </row>
    <row r="52" spans="1:10" ht="12.75" customHeight="1" x14ac:dyDescent="0.2">
      <c r="A52" s="15"/>
      <c r="B52" s="15"/>
      <c r="C52" s="15"/>
      <c r="D52" s="15"/>
      <c r="E52" s="15"/>
      <c r="F52" s="15"/>
      <c r="G52" s="15"/>
      <c r="H52" s="15"/>
      <c r="I52" s="15"/>
      <c r="J52" s="15"/>
    </row>
    <row r="53" spans="1:10" ht="99.95" customHeight="1" x14ac:dyDescent="0.2">
      <c r="A53" s="452" t="s">
        <v>95</v>
      </c>
      <c r="B53" s="452"/>
      <c r="C53" s="417"/>
      <c r="D53" s="420"/>
      <c r="E53" s="420"/>
      <c r="F53" s="420"/>
      <c r="G53" s="420"/>
      <c r="H53" s="421"/>
      <c r="I53" s="207" t="str">
        <f>"500 merkkiä ("&amp;TEXT(LEN(C53),"0")&amp;" käytetty)"</f>
        <v>500 merkkiä (0 käytetty)</v>
      </c>
      <c r="J53" s="15"/>
    </row>
    <row r="54" spans="1:10" ht="12.75" customHeight="1" x14ac:dyDescent="0.2">
      <c r="A54" s="15"/>
      <c r="B54" s="15"/>
      <c r="C54" s="15"/>
      <c r="D54" s="15"/>
      <c r="E54" s="15"/>
      <c r="F54" s="15"/>
      <c r="G54" s="15"/>
      <c r="H54" s="15"/>
      <c r="I54" s="15"/>
      <c r="J54" s="15"/>
    </row>
    <row r="55" spans="1:10" ht="12.75" customHeight="1" x14ac:dyDescent="0.2">
      <c r="A55" s="188" t="s">
        <v>94</v>
      </c>
      <c r="B55" s="15"/>
      <c r="C55" s="417"/>
      <c r="D55" s="420"/>
      <c r="E55" s="420"/>
      <c r="F55" s="420"/>
      <c r="G55" s="420"/>
      <c r="H55" s="421"/>
      <c r="I55" s="15"/>
      <c r="J55" s="15"/>
    </row>
    <row r="56" spans="1:10" ht="12.75" customHeight="1" x14ac:dyDescent="0.2">
      <c r="A56" s="15"/>
      <c r="B56" s="15"/>
      <c r="C56" s="15"/>
      <c r="D56" s="15"/>
      <c r="E56" s="15"/>
      <c r="F56" s="15"/>
      <c r="G56" s="15"/>
      <c r="H56" s="15"/>
      <c r="I56" s="15"/>
      <c r="J56" s="15"/>
    </row>
    <row r="57" spans="1:10" ht="99.95" customHeight="1" x14ac:dyDescent="0.2">
      <c r="A57" s="452" t="s">
        <v>95</v>
      </c>
      <c r="B57" s="452"/>
      <c r="C57" s="417"/>
      <c r="D57" s="420"/>
      <c r="E57" s="420"/>
      <c r="F57" s="420"/>
      <c r="G57" s="420"/>
      <c r="H57" s="421"/>
      <c r="I57" s="207" t="str">
        <f>"500 merkkiä ("&amp;TEXT(LEN(C57),"0")&amp;" käytetty)"</f>
        <v>500 merkkiä (0 käytetty)</v>
      </c>
      <c r="J57" s="15"/>
    </row>
    <row r="58" spans="1:10" ht="12.75" customHeight="1" x14ac:dyDescent="0.2">
      <c r="A58" s="15"/>
      <c r="B58" s="15"/>
      <c r="C58" s="15"/>
      <c r="D58" s="15"/>
      <c r="E58" s="15"/>
      <c r="F58" s="15"/>
      <c r="G58" s="15"/>
      <c r="H58" s="15"/>
      <c r="I58" s="15"/>
      <c r="J58" s="15"/>
    </row>
  </sheetData>
  <sheetProtection password="EE35" sheet="1" objects="1" scenarios="1" selectLockedCells="1"/>
  <customSheetViews>
    <customSheetView guid="{4B7031FE-A209-4425-A537-9C5805C2F335}" topLeftCell="A28">
      <selection activeCell="C57" sqref="C57:H61"/>
      <pageMargins left="0.75" right="0.75" top="1" bottom="1" header="0.4921259845" footer="0.4921259845"/>
      <headerFooter alignWithMargins="0"/>
    </customSheetView>
  </customSheetViews>
  <mergeCells count="39">
    <mergeCell ref="O2:Q2"/>
    <mergeCell ref="C35:H35"/>
    <mergeCell ref="C45:H45"/>
    <mergeCell ref="C11:H11"/>
    <mergeCell ref="C17:H17"/>
    <mergeCell ref="C31:H31"/>
    <mergeCell ref="A5:J5"/>
    <mergeCell ref="L7:V9"/>
    <mergeCell ref="C13:H13"/>
    <mergeCell ref="A13:B13"/>
    <mergeCell ref="C15:H15"/>
    <mergeCell ref="A17:B17"/>
    <mergeCell ref="C19:H19"/>
    <mergeCell ref="A21:B21"/>
    <mergeCell ref="C21:H21"/>
    <mergeCell ref="C23:H23"/>
    <mergeCell ref="A25:B25"/>
    <mergeCell ref="C25:H25"/>
    <mergeCell ref="C27:H27"/>
    <mergeCell ref="A29:B29"/>
    <mergeCell ref="C29:H29"/>
    <mergeCell ref="A33:B33"/>
    <mergeCell ref="C33:H33"/>
    <mergeCell ref="A37:B37"/>
    <mergeCell ref="C37:H37"/>
    <mergeCell ref="C39:H39"/>
    <mergeCell ref="A41:B41"/>
    <mergeCell ref="C41:H41"/>
    <mergeCell ref="C43:H43"/>
    <mergeCell ref="A45:B45"/>
    <mergeCell ref="C47:H47"/>
    <mergeCell ref="A57:B57"/>
    <mergeCell ref="C57:H57"/>
    <mergeCell ref="A49:B49"/>
    <mergeCell ref="C51:H51"/>
    <mergeCell ref="A53:B53"/>
    <mergeCell ref="C53:H53"/>
    <mergeCell ref="C55:H55"/>
    <mergeCell ref="C49:H49"/>
  </mergeCells>
  <phoneticPr fontId="2" type="noConversion"/>
  <dataValidations count="1">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C57:H57 C13:H13 C17:H17 C21:H21 C25:H25 C29:H29 C33:H33 C37:H37 C41:H41 C45:H45 C49:H49 C53:H53">
      <formula1>500</formula1>
    </dataValidation>
  </dataValidations>
  <hyperlinks>
    <hyperlink ref="O2:Q2" location="'Aloita tästä'!A1" display="PALAA TÄSTÄ KANSISIVULLE"/>
  </hyperlinks>
  <pageMargins left="0.39370078740157483" right="0.70866141732283472" top="0.39370078740157483" bottom="0.78740157480314965" header="0.31496062992125984" footer="0.31496062992125984"/>
  <pageSetup paperSize="9" fitToHeight="0" orientation="portrait" verticalDpi="0" r:id="rId1"/>
  <rowBreaks count="2" manualBreakCount="2">
    <brk id="26" max="16383" man="1"/>
    <brk id="46" max="16383" man="1"/>
  </row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Z138"/>
  <sheetViews>
    <sheetView showGridLines="0" topLeftCell="A19" workbookViewId="0">
      <selection activeCell="D45" sqref="D45"/>
    </sheetView>
  </sheetViews>
  <sheetFormatPr defaultRowHeight="12.75" x14ac:dyDescent="0.2"/>
  <cols>
    <col min="10" max="10" width="7" customWidth="1"/>
    <col min="11" max="11" width="3" customWidth="1"/>
  </cols>
  <sheetData>
    <row r="1" spans="1:26" x14ac:dyDescent="0.2">
      <c r="A1" s="33"/>
      <c r="B1" s="33"/>
      <c r="C1" s="33"/>
      <c r="D1" s="33"/>
      <c r="E1" s="33"/>
      <c r="F1" s="33"/>
      <c r="G1" s="33"/>
      <c r="H1" s="33"/>
      <c r="I1" s="33"/>
      <c r="J1" s="113"/>
    </row>
    <row r="2" spans="1:26" ht="12.75" customHeight="1" x14ac:dyDescent="0.2">
      <c r="A2" s="33"/>
      <c r="B2" s="33"/>
      <c r="C2" s="33"/>
      <c r="D2" s="33"/>
      <c r="E2" s="33"/>
      <c r="F2" s="33"/>
      <c r="G2" s="33"/>
      <c r="H2" s="33"/>
      <c r="I2" s="33"/>
      <c r="J2" s="113"/>
      <c r="N2" s="417" t="s">
        <v>223</v>
      </c>
      <c r="O2" s="420"/>
      <c r="P2" s="420"/>
    </row>
    <row r="3" spans="1:26" x14ac:dyDescent="0.2">
      <c r="A3" s="33"/>
      <c r="B3" s="33"/>
      <c r="C3" s="33"/>
      <c r="D3" s="33"/>
      <c r="E3" s="33"/>
      <c r="F3" s="33"/>
      <c r="G3" s="33"/>
      <c r="H3" s="33"/>
      <c r="I3" s="33"/>
      <c r="J3" s="113"/>
    </row>
    <row r="4" spans="1:26" x14ac:dyDescent="0.2">
      <c r="A4" s="33"/>
      <c r="B4" s="33"/>
      <c r="C4" s="33"/>
      <c r="D4" s="33"/>
      <c r="E4" s="33"/>
      <c r="F4" s="33"/>
      <c r="G4" s="33"/>
      <c r="H4" s="33"/>
      <c r="I4" s="33"/>
      <c r="J4" s="113"/>
    </row>
    <row r="5" spans="1:26" x14ac:dyDescent="0.2">
      <c r="A5" s="128" t="s">
        <v>100</v>
      </c>
      <c r="B5" s="129"/>
      <c r="C5" s="129"/>
      <c r="D5" s="129"/>
      <c r="E5" s="129"/>
      <c r="F5" s="129"/>
      <c r="G5" s="129"/>
      <c r="H5" s="129"/>
      <c r="I5" s="129"/>
      <c r="J5" s="130"/>
    </row>
    <row r="6" spans="1:26" x14ac:dyDescent="0.2">
      <c r="A6" s="112"/>
      <c r="B6" s="33"/>
      <c r="C6" s="33"/>
      <c r="D6" s="33"/>
      <c r="E6" s="33"/>
      <c r="F6" s="33"/>
      <c r="G6" s="33"/>
      <c r="H6" s="33"/>
      <c r="I6" s="33"/>
      <c r="J6" s="113"/>
    </row>
    <row r="7" spans="1:26" ht="13.15" customHeight="1" x14ac:dyDescent="0.2">
      <c r="A7" s="115" t="s">
        <v>101</v>
      </c>
      <c r="B7" s="15"/>
      <c r="C7" s="15"/>
      <c r="D7" s="15"/>
      <c r="E7" s="15"/>
      <c r="F7" s="15"/>
      <c r="G7" s="15"/>
      <c r="H7" s="15"/>
      <c r="I7" s="15"/>
      <c r="J7" s="16"/>
    </row>
    <row r="8" spans="1:26" x14ac:dyDescent="0.2">
      <c r="A8" s="106"/>
      <c r="B8" s="15"/>
      <c r="C8" s="15"/>
      <c r="D8" s="15"/>
      <c r="E8" s="15"/>
      <c r="F8" s="15"/>
      <c r="G8" s="15"/>
      <c r="H8" s="15"/>
      <c r="I8" s="15"/>
      <c r="J8" s="16"/>
    </row>
    <row r="9" spans="1:26" x14ac:dyDescent="0.2">
      <c r="A9" s="106"/>
      <c r="B9" s="15"/>
      <c r="C9" s="15"/>
      <c r="D9" s="15"/>
      <c r="E9" s="15"/>
      <c r="F9" s="15"/>
      <c r="G9" s="15"/>
      <c r="H9" s="15"/>
      <c r="I9" s="15"/>
      <c r="J9" s="16"/>
    </row>
    <row r="10" spans="1:26" x14ac:dyDescent="0.2">
      <c r="A10" s="4"/>
      <c r="B10" s="1"/>
      <c r="C10" s="1"/>
      <c r="D10" s="1"/>
      <c r="E10" s="1"/>
      <c r="F10" s="1"/>
      <c r="G10" s="1"/>
      <c r="H10" s="1"/>
      <c r="I10" s="1"/>
      <c r="J10" s="5"/>
    </row>
    <row r="11" spans="1:26" x14ac:dyDescent="0.2">
      <c r="A11" s="307"/>
      <c r="B11" s="31"/>
      <c r="C11" s="31"/>
      <c r="D11" s="31"/>
      <c r="E11" s="31"/>
      <c r="F11" s="31"/>
      <c r="G11" s="31"/>
      <c r="H11" s="31"/>
      <c r="I11" s="31"/>
      <c r="J11" s="32"/>
    </row>
    <row r="12" spans="1:26" ht="12.75" customHeight="1" x14ac:dyDescent="0.2">
      <c r="A12" s="116" t="s">
        <v>102</v>
      </c>
      <c r="B12" s="18"/>
      <c r="C12" s="417"/>
      <c r="D12" s="420"/>
      <c r="E12" s="420"/>
      <c r="F12" s="420"/>
      <c r="G12" s="420"/>
      <c r="H12" s="421"/>
      <c r="I12" s="15"/>
      <c r="J12" s="16"/>
      <c r="L12" s="36" t="s">
        <v>123</v>
      </c>
      <c r="M12" s="35"/>
      <c r="N12" s="35"/>
      <c r="O12" s="35"/>
      <c r="P12" s="35"/>
      <c r="Q12" s="35"/>
    </row>
    <row r="13" spans="1:26" x14ac:dyDescent="0.2">
      <c r="A13" s="116"/>
      <c r="B13" s="18"/>
      <c r="C13" s="18"/>
      <c r="D13" s="18"/>
      <c r="E13" s="18"/>
      <c r="F13" s="15"/>
      <c r="G13" s="15"/>
      <c r="H13" s="15"/>
      <c r="I13" s="15"/>
      <c r="J13" s="16"/>
    </row>
    <row r="14" spans="1:26" x14ac:dyDescent="0.2">
      <c r="A14" s="116" t="s">
        <v>103</v>
      </c>
      <c r="B14" s="18"/>
      <c r="C14" s="417"/>
      <c r="D14" s="420"/>
      <c r="E14" s="420"/>
      <c r="F14" s="420"/>
      <c r="G14" s="420"/>
      <c r="H14" s="421"/>
      <c r="I14" s="15"/>
      <c r="J14" s="16"/>
      <c r="L14" s="36" t="s">
        <v>124</v>
      </c>
      <c r="M14" s="35"/>
      <c r="N14" s="35"/>
      <c r="O14" s="35"/>
      <c r="P14" s="35"/>
      <c r="Q14" s="35"/>
      <c r="R14" s="35"/>
    </row>
    <row r="15" spans="1:26" x14ac:dyDescent="0.2">
      <c r="A15" s="116"/>
      <c r="B15" s="18"/>
      <c r="C15" s="18"/>
      <c r="D15" s="18"/>
      <c r="E15" s="18"/>
      <c r="F15" s="15"/>
      <c r="G15" s="15"/>
      <c r="H15" s="15"/>
      <c r="I15" s="15"/>
      <c r="J15" s="16"/>
    </row>
    <row r="16" spans="1:26" x14ac:dyDescent="0.2">
      <c r="A16" s="116" t="s">
        <v>104</v>
      </c>
      <c r="B16" s="18"/>
      <c r="C16" s="18"/>
      <c r="D16" s="18"/>
      <c r="E16" s="18"/>
      <c r="F16" s="15"/>
      <c r="G16" s="15"/>
      <c r="H16" s="15"/>
      <c r="I16" s="15"/>
      <c r="J16" s="16"/>
      <c r="L16" s="104" t="s">
        <v>132</v>
      </c>
      <c r="M16" s="35"/>
      <c r="N16" s="35"/>
      <c r="O16" s="35"/>
      <c r="P16" s="35"/>
      <c r="Q16" s="35"/>
      <c r="R16" s="35"/>
      <c r="S16" s="35"/>
      <c r="T16" s="35"/>
      <c r="U16" s="24"/>
      <c r="V16" s="24"/>
      <c r="W16" s="24"/>
      <c r="X16" s="24"/>
      <c r="Y16" s="24"/>
      <c r="Z16" s="24"/>
    </row>
    <row r="17" spans="1:22" s="13" customFormat="1" x14ac:dyDescent="0.2">
      <c r="A17" s="305" t="s">
        <v>7</v>
      </c>
      <c r="B17" s="306"/>
      <c r="C17" s="120"/>
      <c r="D17" s="306" t="s">
        <v>8</v>
      </c>
      <c r="E17" s="121"/>
      <c r="F17" s="121"/>
      <c r="G17" s="121"/>
      <c r="H17" s="121"/>
      <c r="I17" s="121"/>
      <c r="J17" s="122"/>
      <c r="K17"/>
      <c r="L17" s="104" t="s">
        <v>131</v>
      </c>
      <c r="M17" s="131"/>
      <c r="N17" s="131"/>
      <c r="O17" s="131"/>
      <c r="P17" s="131"/>
      <c r="Q17" s="131"/>
    </row>
    <row r="18" spans="1:22" x14ac:dyDescent="0.2">
      <c r="A18" s="106"/>
      <c r="B18" s="15"/>
      <c r="C18" s="15"/>
      <c r="D18" s="15"/>
      <c r="E18" s="15"/>
      <c r="F18" s="15"/>
      <c r="G18" s="15"/>
      <c r="H18" s="15"/>
      <c r="I18" s="15"/>
      <c r="J18" s="16"/>
    </row>
    <row r="19" spans="1:22" x14ac:dyDescent="0.2">
      <c r="A19" s="106" t="s">
        <v>105</v>
      </c>
      <c r="B19" s="15"/>
      <c r="C19" s="15"/>
      <c r="D19" s="15"/>
      <c r="E19" s="15"/>
      <c r="F19" s="15"/>
      <c r="G19" s="15"/>
      <c r="H19" s="15"/>
      <c r="I19" s="15"/>
      <c r="J19" s="16"/>
      <c r="L19" s="36" t="s">
        <v>126</v>
      </c>
      <c r="M19" s="35"/>
      <c r="N19" s="35"/>
      <c r="O19" s="35"/>
      <c r="P19" s="35"/>
    </row>
    <row r="20" spans="1:22" x14ac:dyDescent="0.2">
      <c r="A20" s="106"/>
      <c r="B20" s="15"/>
      <c r="C20" s="464"/>
      <c r="D20" s="465"/>
      <c r="E20" s="465"/>
      <c r="F20" s="465"/>
      <c r="G20" s="465"/>
      <c r="H20" s="466"/>
      <c r="I20" s="15"/>
      <c r="J20" s="16"/>
    </row>
    <row r="21" spans="1:22" x14ac:dyDescent="0.2">
      <c r="A21" s="106"/>
      <c r="B21" s="15"/>
      <c r="C21" s="467"/>
      <c r="D21" s="468"/>
      <c r="E21" s="468"/>
      <c r="F21" s="468"/>
      <c r="G21" s="468"/>
      <c r="H21" s="469"/>
      <c r="I21" s="15"/>
      <c r="J21" s="16"/>
    </row>
    <row r="22" spans="1:22" x14ac:dyDescent="0.2">
      <c r="A22" s="115"/>
      <c r="B22" s="15"/>
      <c r="C22" s="467"/>
      <c r="D22" s="468"/>
      <c r="E22" s="468"/>
      <c r="F22" s="468"/>
      <c r="G22" s="468"/>
      <c r="H22" s="469"/>
      <c r="I22" s="15"/>
      <c r="J22" s="16"/>
    </row>
    <row r="23" spans="1:22" x14ac:dyDescent="0.2">
      <c r="A23" s="106"/>
      <c r="B23" s="15"/>
      <c r="C23" s="467"/>
      <c r="D23" s="468"/>
      <c r="E23" s="468"/>
      <c r="F23" s="468"/>
      <c r="G23" s="468"/>
      <c r="H23" s="469"/>
      <c r="I23" s="15"/>
      <c r="J23" s="16"/>
    </row>
    <row r="24" spans="1:22" x14ac:dyDescent="0.2">
      <c r="A24" s="106"/>
      <c r="B24" s="15"/>
      <c r="C24" s="467"/>
      <c r="D24" s="468"/>
      <c r="E24" s="468"/>
      <c r="F24" s="468"/>
      <c r="G24" s="468"/>
      <c r="H24" s="469"/>
      <c r="I24" s="15"/>
      <c r="J24" s="16"/>
    </row>
    <row r="25" spans="1:22" x14ac:dyDescent="0.2">
      <c r="A25" s="116"/>
      <c r="B25" s="15"/>
      <c r="C25" s="15"/>
      <c r="D25" s="15"/>
      <c r="E25" s="15"/>
      <c r="F25" s="15"/>
      <c r="G25" s="15"/>
      <c r="H25" s="15"/>
      <c r="I25" s="15"/>
      <c r="J25" s="16"/>
    </row>
    <row r="26" spans="1:22" x14ac:dyDescent="0.2">
      <c r="A26" s="106" t="s">
        <v>106</v>
      </c>
      <c r="B26" s="15"/>
      <c r="C26" s="15"/>
      <c r="D26" s="15"/>
      <c r="E26" s="15"/>
      <c r="F26" s="15"/>
      <c r="G26" s="15"/>
      <c r="H26" s="15"/>
      <c r="I26" s="15"/>
      <c r="J26" s="16"/>
      <c r="L26" s="36" t="s">
        <v>127</v>
      </c>
      <c r="M26" s="35"/>
      <c r="N26" s="35"/>
      <c r="O26" s="35"/>
      <c r="P26" s="35"/>
      <c r="Q26" s="35"/>
      <c r="R26" s="35"/>
      <c r="S26" s="35"/>
      <c r="T26" s="35"/>
      <c r="U26" s="35"/>
      <c r="V26" s="35"/>
    </row>
    <row r="27" spans="1:22" x14ac:dyDescent="0.2">
      <c r="A27" s="106"/>
      <c r="B27" s="15"/>
      <c r="C27" s="455"/>
      <c r="D27" s="456"/>
      <c r="E27" s="456"/>
      <c r="F27" s="456"/>
      <c r="G27" s="456"/>
      <c r="H27" s="457"/>
      <c r="I27" s="15"/>
      <c r="J27" s="16"/>
    </row>
    <row r="28" spans="1:22" x14ac:dyDescent="0.2">
      <c r="A28" s="106"/>
      <c r="B28" s="15"/>
      <c r="C28" s="458"/>
      <c r="D28" s="459"/>
      <c r="E28" s="459"/>
      <c r="F28" s="459"/>
      <c r="G28" s="459"/>
      <c r="H28" s="460"/>
      <c r="I28" s="15"/>
      <c r="J28" s="16"/>
    </row>
    <row r="29" spans="1:22" x14ac:dyDescent="0.2">
      <c r="A29" s="106"/>
      <c r="B29" s="15"/>
      <c r="C29" s="458"/>
      <c r="D29" s="459"/>
      <c r="E29" s="459"/>
      <c r="F29" s="459"/>
      <c r="G29" s="459"/>
      <c r="H29" s="460"/>
      <c r="I29" s="15"/>
      <c r="J29" s="16"/>
    </row>
    <row r="30" spans="1:22" x14ac:dyDescent="0.2">
      <c r="A30" s="106"/>
      <c r="B30" s="15"/>
      <c r="C30" s="458"/>
      <c r="D30" s="459"/>
      <c r="E30" s="459"/>
      <c r="F30" s="459"/>
      <c r="G30" s="459"/>
      <c r="H30" s="460"/>
      <c r="I30" s="15"/>
      <c r="J30" s="16"/>
    </row>
    <row r="31" spans="1:22" x14ac:dyDescent="0.2">
      <c r="A31" s="106"/>
      <c r="B31" s="15"/>
      <c r="C31" s="461"/>
      <c r="D31" s="462"/>
      <c r="E31" s="462"/>
      <c r="F31" s="462"/>
      <c r="G31" s="462"/>
      <c r="H31" s="463"/>
      <c r="I31" s="15"/>
      <c r="J31" s="16"/>
    </row>
    <row r="32" spans="1:22" x14ac:dyDescent="0.2">
      <c r="A32" s="106"/>
      <c r="B32" s="15"/>
      <c r="C32" s="15"/>
      <c r="D32" s="15"/>
      <c r="E32" s="15"/>
      <c r="F32" s="15"/>
      <c r="G32" s="15"/>
      <c r="H32" s="15"/>
      <c r="I32" s="15"/>
      <c r="J32" s="16"/>
    </row>
    <row r="33" spans="1:18" x14ac:dyDescent="0.2">
      <c r="A33" s="116" t="s">
        <v>107</v>
      </c>
      <c r="B33" s="15"/>
      <c r="C33" s="15"/>
      <c r="D33" s="15"/>
      <c r="E33" s="15"/>
      <c r="F33" s="15"/>
      <c r="G33" s="15"/>
      <c r="H33" s="15"/>
      <c r="I33" s="15"/>
      <c r="J33" s="16"/>
      <c r="L33" s="36" t="s">
        <v>128</v>
      </c>
      <c r="M33" s="35"/>
      <c r="N33" s="35"/>
    </row>
    <row r="34" spans="1:18" x14ac:dyDescent="0.2">
      <c r="A34" s="308"/>
      <c r="B34" s="18" t="s">
        <v>108</v>
      </c>
      <c r="C34" s="15"/>
      <c r="D34" s="15"/>
      <c r="E34" s="15"/>
      <c r="F34" s="15"/>
      <c r="G34" s="15"/>
      <c r="H34" s="15"/>
      <c r="I34" s="15"/>
      <c r="J34" s="16"/>
    </row>
    <row r="35" spans="1:18" x14ac:dyDescent="0.2">
      <c r="A35" s="308"/>
      <c r="B35" s="18" t="s">
        <v>109</v>
      </c>
      <c r="C35" s="15"/>
      <c r="D35" s="15"/>
      <c r="E35" s="15"/>
      <c r="F35" s="15"/>
      <c r="G35" s="15"/>
      <c r="H35" s="15"/>
      <c r="I35" s="15"/>
      <c r="J35" s="16"/>
    </row>
    <row r="36" spans="1:18" x14ac:dyDescent="0.2">
      <c r="A36" s="308"/>
      <c r="B36" s="18" t="s">
        <v>110</v>
      </c>
      <c r="C36" s="15"/>
      <c r="D36" s="15"/>
      <c r="E36" s="15"/>
      <c r="F36" s="15"/>
      <c r="G36" s="15"/>
      <c r="H36" s="15"/>
      <c r="I36" s="15"/>
      <c r="J36" s="16"/>
    </row>
    <row r="37" spans="1:18" x14ac:dyDescent="0.2">
      <c r="A37" s="308"/>
      <c r="B37" s="18" t="s">
        <v>111</v>
      </c>
      <c r="C37" s="15"/>
      <c r="D37" s="15"/>
      <c r="E37" s="15"/>
      <c r="F37" s="15"/>
      <c r="G37" s="15"/>
      <c r="H37" s="15"/>
      <c r="I37" s="15"/>
      <c r="J37" s="16"/>
    </row>
    <row r="38" spans="1:18" x14ac:dyDescent="0.2">
      <c r="A38" s="308"/>
      <c r="B38" s="18" t="s">
        <v>112</v>
      </c>
      <c r="C38" s="15"/>
      <c r="D38" s="15"/>
      <c r="E38" s="15"/>
      <c r="F38" s="15"/>
      <c r="G38" s="15"/>
      <c r="H38" s="15"/>
      <c r="I38" s="15"/>
      <c r="J38" s="16"/>
    </row>
    <row r="39" spans="1:18" x14ac:dyDescent="0.2">
      <c r="A39" s="308"/>
      <c r="B39" s="18" t="s">
        <v>113</v>
      </c>
      <c r="C39" s="15"/>
      <c r="D39" s="15"/>
      <c r="E39" s="15"/>
      <c r="F39" s="15"/>
      <c r="G39" s="15"/>
      <c r="H39" s="15"/>
      <c r="I39" s="15"/>
      <c r="J39" s="16"/>
    </row>
    <row r="40" spans="1:18" x14ac:dyDescent="0.2">
      <c r="A40" s="308"/>
      <c r="B40" s="18" t="s">
        <v>114</v>
      </c>
      <c r="C40" s="15"/>
      <c r="D40" s="15"/>
      <c r="E40" s="15"/>
      <c r="F40" s="15"/>
      <c r="G40" s="15"/>
      <c r="H40" s="15"/>
      <c r="I40" s="15"/>
      <c r="J40" s="16"/>
    </row>
    <row r="41" spans="1:18" x14ac:dyDescent="0.2">
      <c r="A41" s="308"/>
      <c r="B41" s="18" t="s">
        <v>115</v>
      </c>
      <c r="C41" s="15"/>
      <c r="D41" s="15"/>
      <c r="E41" s="15"/>
      <c r="F41" s="15"/>
      <c r="G41" s="15"/>
      <c r="H41" s="15"/>
      <c r="I41" s="15"/>
      <c r="J41" s="16"/>
    </row>
    <row r="42" spans="1:18" x14ac:dyDescent="0.2">
      <c r="A42" s="106"/>
      <c r="B42" s="15"/>
      <c r="C42" s="15"/>
      <c r="D42" s="15" t="s">
        <v>418</v>
      </c>
      <c r="E42" s="15"/>
      <c r="F42" s="15"/>
      <c r="G42" s="15"/>
      <c r="H42" s="15"/>
      <c r="I42" s="15"/>
      <c r="J42" s="16"/>
    </row>
    <row r="43" spans="1:18" x14ac:dyDescent="0.2">
      <c r="A43" s="106" t="s">
        <v>116</v>
      </c>
      <c r="B43" s="15"/>
      <c r="C43" s="15"/>
      <c r="D43" s="304"/>
      <c r="E43" s="15"/>
      <c r="F43" s="15"/>
      <c r="G43" s="15"/>
      <c r="H43" s="15"/>
      <c r="I43" s="15"/>
      <c r="J43" s="16"/>
      <c r="L43" s="36" t="s">
        <v>129</v>
      </c>
      <c r="M43" s="35"/>
      <c r="N43" s="35"/>
      <c r="O43" s="35"/>
      <c r="P43" s="35"/>
      <c r="Q43" s="35"/>
      <c r="R43" s="35"/>
    </row>
    <row r="44" spans="1:18" x14ac:dyDescent="0.2">
      <c r="A44" s="116" t="s">
        <v>117</v>
      </c>
      <c r="B44" s="15"/>
      <c r="C44" s="15"/>
      <c r="D44" s="304"/>
      <c r="E44" s="15"/>
      <c r="F44" s="15"/>
      <c r="G44" s="15"/>
      <c r="H44" s="15"/>
      <c r="I44" s="15"/>
      <c r="J44" s="16"/>
    </row>
    <row r="45" spans="1:18" x14ac:dyDescent="0.2">
      <c r="A45" s="116" t="s">
        <v>121</v>
      </c>
      <c r="B45" s="15"/>
      <c r="C45" s="15"/>
      <c r="D45" s="304"/>
      <c r="E45" s="15"/>
      <c r="F45" s="15"/>
      <c r="G45" s="15"/>
      <c r="H45" s="15"/>
      <c r="I45" s="15"/>
      <c r="J45" s="16"/>
    </row>
    <row r="46" spans="1:18" x14ac:dyDescent="0.2">
      <c r="A46" s="106" t="s">
        <v>118</v>
      </c>
      <c r="B46" s="15"/>
      <c r="C46" s="15"/>
      <c r="D46" s="304"/>
      <c r="E46" s="15"/>
      <c r="F46" s="15"/>
      <c r="G46" s="15"/>
      <c r="H46" s="15"/>
      <c r="I46" s="15"/>
      <c r="J46" s="16"/>
    </row>
    <row r="47" spans="1:18" x14ac:dyDescent="0.2">
      <c r="A47" s="116" t="s">
        <v>119</v>
      </c>
      <c r="B47" s="15"/>
      <c r="C47" s="15"/>
      <c r="D47" s="304"/>
      <c r="E47" s="15"/>
      <c r="F47" s="15"/>
      <c r="G47" s="15"/>
      <c r="H47" s="15"/>
      <c r="I47" s="15"/>
      <c r="J47" s="16"/>
    </row>
    <row r="48" spans="1:18" x14ac:dyDescent="0.2">
      <c r="A48" s="116" t="s">
        <v>120</v>
      </c>
      <c r="B48" s="15"/>
      <c r="C48" s="15"/>
      <c r="D48" s="304"/>
      <c r="E48" s="15"/>
      <c r="F48" s="18" t="s">
        <v>122</v>
      </c>
      <c r="G48" s="454"/>
      <c r="H48" s="454"/>
      <c r="I48" s="15"/>
      <c r="J48" s="16"/>
    </row>
    <row r="49" spans="1:26" x14ac:dyDescent="0.2">
      <c r="A49" s="116" t="s">
        <v>120</v>
      </c>
      <c r="B49" s="15"/>
      <c r="C49" s="15"/>
      <c r="D49" s="304"/>
      <c r="E49" s="15"/>
      <c r="F49" s="18" t="s">
        <v>122</v>
      </c>
      <c r="G49" s="454"/>
      <c r="H49" s="454"/>
      <c r="I49" s="15"/>
      <c r="J49" s="16"/>
    </row>
    <row r="50" spans="1:26" x14ac:dyDescent="0.2">
      <c r="A50" s="116" t="s">
        <v>120</v>
      </c>
      <c r="B50" s="15"/>
      <c r="C50" s="15"/>
      <c r="D50" s="304"/>
      <c r="E50" s="15"/>
      <c r="F50" s="18" t="s">
        <v>122</v>
      </c>
      <c r="G50" s="454"/>
      <c r="H50" s="454"/>
      <c r="I50" s="15"/>
      <c r="J50" s="16"/>
    </row>
    <row r="51" spans="1:26" x14ac:dyDescent="0.2">
      <c r="A51" s="106"/>
      <c r="B51" s="15"/>
      <c r="C51" s="15"/>
      <c r="D51" s="15"/>
      <c r="E51" s="15"/>
      <c r="F51" s="15"/>
      <c r="G51" s="15"/>
      <c r="H51" s="15"/>
      <c r="I51" s="15"/>
      <c r="J51" s="16"/>
    </row>
    <row r="52" spans="1:26" x14ac:dyDescent="0.2">
      <c r="A52" s="111"/>
      <c r="B52" s="202"/>
      <c r="C52" s="202"/>
      <c r="D52" s="202"/>
      <c r="E52" s="202"/>
      <c r="F52" s="202"/>
      <c r="G52" s="202"/>
      <c r="H52" s="202"/>
      <c r="I52" s="202"/>
      <c r="J52" s="110"/>
    </row>
    <row r="53" spans="1:26" x14ac:dyDescent="0.2">
      <c r="A53" s="106"/>
      <c r="B53" s="15"/>
      <c r="C53" s="15"/>
      <c r="D53" s="15"/>
      <c r="E53" s="15"/>
      <c r="F53" s="15"/>
      <c r="G53" s="15"/>
      <c r="H53" s="15"/>
      <c r="I53" s="15"/>
      <c r="J53" s="16"/>
    </row>
    <row r="54" spans="1:26" x14ac:dyDescent="0.2">
      <c r="A54" s="106"/>
      <c r="B54" s="15"/>
      <c r="C54" s="15"/>
      <c r="D54" s="15"/>
      <c r="E54" s="15"/>
      <c r="F54" s="15"/>
      <c r="G54" s="15"/>
      <c r="H54" s="15"/>
      <c r="I54" s="15"/>
      <c r="J54" s="16"/>
    </row>
    <row r="55" spans="1:26" x14ac:dyDescent="0.2">
      <c r="A55" s="116" t="s">
        <v>102</v>
      </c>
      <c r="B55" s="18"/>
      <c r="C55" s="417"/>
      <c r="D55" s="420"/>
      <c r="E55" s="420"/>
      <c r="F55" s="420"/>
      <c r="G55" s="420"/>
      <c r="H55" s="421"/>
      <c r="I55" s="15"/>
      <c r="J55" s="16"/>
      <c r="L55" s="36" t="s">
        <v>123</v>
      </c>
      <c r="M55" s="35"/>
      <c r="N55" s="35"/>
      <c r="O55" s="35"/>
      <c r="P55" s="35"/>
      <c r="Q55" s="35"/>
    </row>
    <row r="56" spans="1:26" x14ac:dyDescent="0.2">
      <c r="A56" s="116"/>
      <c r="B56" s="18"/>
      <c r="C56" s="18"/>
      <c r="D56" s="18"/>
      <c r="E56" s="18"/>
      <c r="F56" s="15"/>
      <c r="G56" s="15"/>
      <c r="H56" s="15"/>
      <c r="I56" s="15"/>
      <c r="J56" s="16"/>
    </row>
    <row r="57" spans="1:26" x14ac:dyDescent="0.2">
      <c r="A57" s="116" t="s">
        <v>103</v>
      </c>
      <c r="B57" s="18"/>
      <c r="C57" s="417"/>
      <c r="D57" s="420"/>
      <c r="E57" s="420"/>
      <c r="F57" s="420"/>
      <c r="G57" s="420"/>
      <c r="H57" s="421"/>
      <c r="I57" s="15"/>
      <c r="J57" s="16"/>
      <c r="L57" s="36" t="s">
        <v>124</v>
      </c>
      <c r="M57" s="35"/>
      <c r="N57" s="35"/>
      <c r="O57" s="35"/>
      <c r="P57" s="35"/>
      <c r="Q57" s="35"/>
      <c r="R57" s="35"/>
    </row>
    <row r="58" spans="1:26" x14ac:dyDescent="0.2">
      <c r="A58" s="116"/>
      <c r="B58" s="18"/>
      <c r="C58" s="18"/>
      <c r="D58" s="18"/>
      <c r="E58" s="18"/>
      <c r="F58" s="15"/>
      <c r="G58" s="15"/>
      <c r="H58" s="15"/>
      <c r="I58" s="15"/>
      <c r="J58" s="16"/>
    </row>
    <row r="59" spans="1:26" x14ac:dyDescent="0.2">
      <c r="A59" s="116" t="s">
        <v>104</v>
      </c>
      <c r="B59" s="18"/>
      <c r="C59" s="18"/>
      <c r="D59" s="18"/>
      <c r="E59" s="18"/>
      <c r="F59" s="15"/>
      <c r="G59" s="15"/>
      <c r="H59" s="15"/>
      <c r="I59" s="15"/>
      <c r="J59" s="16"/>
      <c r="L59" s="104" t="s">
        <v>125</v>
      </c>
      <c r="M59" s="35"/>
      <c r="N59" s="35"/>
      <c r="O59" s="35"/>
      <c r="P59" s="35"/>
      <c r="Q59" s="35"/>
      <c r="R59" s="35"/>
      <c r="S59" s="35"/>
      <c r="T59" s="35"/>
      <c r="U59" s="35"/>
      <c r="V59" s="35"/>
      <c r="W59" s="35"/>
      <c r="X59" s="35"/>
      <c r="Y59" s="35"/>
      <c r="Z59" s="35"/>
    </row>
    <row r="60" spans="1:26" x14ac:dyDescent="0.2">
      <c r="A60" s="55" t="s">
        <v>7</v>
      </c>
      <c r="B60" s="10"/>
      <c r="C60" s="119"/>
      <c r="D60" s="10" t="s">
        <v>8</v>
      </c>
      <c r="E60" s="15"/>
      <c r="F60" s="15"/>
      <c r="G60" s="15"/>
      <c r="H60" s="15"/>
      <c r="I60" s="15"/>
      <c r="J60" s="16"/>
      <c r="L60" s="13"/>
      <c r="M60" s="13"/>
      <c r="N60" s="13"/>
      <c r="O60" s="13"/>
      <c r="P60" s="13"/>
      <c r="Q60" s="13"/>
      <c r="R60" s="13"/>
      <c r="S60" s="13"/>
      <c r="T60" s="13"/>
      <c r="U60" s="13"/>
      <c r="V60" s="13"/>
      <c r="W60" s="13"/>
      <c r="X60" s="13"/>
      <c r="Y60" s="13"/>
      <c r="Z60" s="13"/>
    </row>
    <row r="61" spans="1:26" x14ac:dyDescent="0.2">
      <c r="A61" s="106"/>
      <c r="B61" s="15"/>
      <c r="C61" s="15"/>
      <c r="D61" s="15"/>
      <c r="E61" s="15"/>
      <c r="F61" s="15"/>
      <c r="G61" s="15"/>
      <c r="H61" s="15"/>
      <c r="I61" s="15"/>
      <c r="J61" s="16"/>
    </row>
    <row r="62" spans="1:26" x14ac:dyDescent="0.2">
      <c r="A62" s="106" t="s">
        <v>105</v>
      </c>
      <c r="B62" s="15"/>
      <c r="C62" s="15"/>
      <c r="D62" s="15"/>
      <c r="E62" s="15"/>
      <c r="F62" s="15"/>
      <c r="G62" s="15"/>
      <c r="H62" s="15"/>
      <c r="I62" s="15"/>
      <c r="J62" s="16"/>
      <c r="L62" s="36" t="s">
        <v>126</v>
      </c>
      <c r="M62" s="35"/>
      <c r="N62" s="35"/>
      <c r="O62" s="35"/>
      <c r="P62" s="35"/>
    </row>
    <row r="63" spans="1:26" x14ac:dyDescent="0.2">
      <c r="A63" s="106"/>
      <c r="B63" s="15"/>
      <c r="C63" s="455"/>
      <c r="D63" s="456"/>
      <c r="E63" s="456"/>
      <c r="F63" s="456"/>
      <c r="G63" s="456"/>
      <c r="H63" s="457"/>
      <c r="I63" s="15"/>
      <c r="J63" s="16"/>
    </row>
    <row r="64" spans="1:26" x14ac:dyDescent="0.2">
      <c r="A64" s="106"/>
      <c r="B64" s="15"/>
      <c r="C64" s="458"/>
      <c r="D64" s="459"/>
      <c r="E64" s="459"/>
      <c r="F64" s="459"/>
      <c r="G64" s="459"/>
      <c r="H64" s="460"/>
      <c r="I64" s="15"/>
      <c r="J64" s="16"/>
    </row>
    <row r="65" spans="1:22" x14ac:dyDescent="0.2">
      <c r="A65" s="115"/>
      <c r="B65" s="15"/>
      <c r="C65" s="458"/>
      <c r="D65" s="459"/>
      <c r="E65" s="459"/>
      <c r="F65" s="459"/>
      <c r="G65" s="459"/>
      <c r="H65" s="460"/>
      <c r="I65" s="15"/>
      <c r="J65" s="16"/>
    </row>
    <row r="66" spans="1:22" x14ac:dyDescent="0.2">
      <c r="A66" s="106"/>
      <c r="B66" s="15"/>
      <c r="C66" s="458"/>
      <c r="D66" s="459"/>
      <c r="E66" s="459"/>
      <c r="F66" s="459"/>
      <c r="G66" s="459"/>
      <c r="H66" s="460"/>
      <c r="I66" s="15"/>
      <c r="J66" s="16"/>
    </row>
    <row r="67" spans="1:22" x14ac:dyDescent="0.2">
      <c r="A67" s="106"/>
      <c r="B67" s="15"/>
      <c r="C67" s="461"/>
      <c r="D67" s="462"/>
      <c r="E67" s="462"/>
      <c r="F67" s="462"/>
      <c r="G67" s="462"/>
      <c r="H67" s="463"/>
      <c r="I67" s="15"/>
      <c r="J67" s="16"/>
    </row>
    <row r="68" spans="1:22" x14ac:dyDescent="0.2">
      <c r="A68" s="116"/>
      <c r="B68" s="15"/>
      <c r="C68" s="15"/>
      <c r="D68" s="15"/>
      <c r="E68" s="15"/>
      <c r="F68" s="15"/>
      <c r="G68" s="15"/>
      <c r="H68" s="15"/>
      <c r="I68" s="15"/>
      <c r="J68" s="16"/>
    </row>
    <row r="69" spans="1:22" x14ac:dyDescent="0.2">
      <c r="A69" s="106" t="s">
        <v>106</v>
      </c>
      <c r="B69" s="15"/>
      <c r="C69" s="15"/>
      <c r="D69" s="15"/>
      <c r="E69" s="15"/>
      <c r="F69" s="15"/>
      <c r="G69" s="15"/>
      <c r="H69" s="15"/>
      <c r="I69" s="15"/>
      <c r="J69" s="16"/>
      <c r="L69" s="36" t="s">
        <v>127</v>
      </c>
      <c r="M69" s="35"/>
      <c r="N69" s="35"/>
      <c r="O69" s="35"/>
      <c r="P69" s="35"/>
      <c r="Q69" s="35"/>
      <c r="R69" s="35"/>
      <c r="S69" s="35"/>
      <c r="T69" s="35"/>
      <c r="U69" s="35"/>
      <c r="V69" s="35"/>
    </row>
    <row r="70" spans="1:22" x14ac:dyDescent="0.2">
      <c r="A70" s="106"/>
      <c r="B70" s="15"/>
      <c r="C70" s="455"/>
      <c r="D70" s="456"/>
      <c r="E70" s="456"/>
      <c r="F70" s="456"/>
      <c r="G70" s="456"/>
      <c r="H70" s="457"/>
      <c r="I70" s="15"/>
      <c r="J70" s="16"/>
    </row>
    <row r="71" spans="1:22" x14ac:dyDescent="0.2">
      <c r="A71" s="106"/>
      <c r="B71" s="15"/>
      <c r="C71" s="458"/>
      <c r="D71" s="459"/>
      <c r="E71" s="459"/>
      <c r="F71" s="459"/>
      <c r="G71" s="459"/>
      <c r="H71" s="460"/>
      <c r="I71" s="15"/>
      <c r="J71" s="16"/>
    </row>
    <row r="72" spans="1:22" x14ac:dyDescent="0.2">
      <c r="A72" s="106"/>
      <c r="B72" s="15"/>
      <c r="C72" s="458"/>
      <c r="D72" s="459"/>
      <c r="E72" s="459"/>
      <c r="F72" s="459"/>
      <c r="G72" s="459"/>
      <c r="H72" s="460"/>
      <c r="I72" s="15"/>
      <c r="J72" s="16"/>
    </row>
    <row r="73" spans="1:22" x14ac:dyDescent="0.2">
      <c r="A73" s="106"/>
      <c r="B73" s="15"/>
      <c r="C73" s="458"/>
      <c r="D73" s="459"/>
      <c r="E73" s="459"/>
      <c r="F73" s="459"/>
      <c r="G73" s="459"/>
      <c r="H73" s="460"/>
      <c r="I73" s="15"/>
      <c r="J73" s="16"/>
    </row>
    <row r="74" spans="1:22" x14ac:dyDescent="0.2">
      <c r="A74" s="106"/>
      <c r="B74" s="15"/>
      <c r="C74" s="461"/>
      <c r="D74" s="462"/>
      <c r="E74" s="462"/>
      <c r="F74" s="462"/>
      <c r="G74" s="462"/>
      <c r="H74" s="463"/>
      <c r="I74" s="15"/>
      <c r="J74" s="16"/>
    </row>
    <row r="75" spans="1:22" x14ac:dyDescent="0.2">
      <c r="A75" s="106"/>
      <c r="B75" s="15"/>
      <c r="C75" s="15"/>
      <c r="D75" s="15"/>
      <c r="E75" s="15"/>
      <c r="F75" s="15"/>
      <c r="G75" s="15"/>
      <c r="H75" s="15"/>
      <c r="I75" s="15"/>
      <c r="J75" s="16"/>
    </row>
    <row r="76" spans="1:22" x14ac:dyDescent="0.2">
      <c r="A76" s="116" t="s">
        <v>107</v>
      </c>
      <c r="B76" s="15"/>
      <c r="C76" s="15"/>
      <c r="D76" s="15"/>
      <c r="E76" s="15"/>
      <c r="F76" s="15"/>
      <c r="G76" s="15"/>
      <c r="H76" s="15"/>
      <c r="I76" s="15"/>
      <c r="J76" s="16"/>
      <c r="L76" s="36" t="s">
        <v>128</v>
      </c>
      <c r="M76" s="35"/>
      <c r="N76" s="35"/>
    </row>
    <row r="77" spans="1:22" x14ac:dyDescent="0.2">
      <c r="A77" s="55"/>
      <c r="B77" s="18" t="s">
        <v>108</v>
      </c>
      <c r="C77" s="15"/>
      <c r="D77" s="15"/>
      <c r="E77" s="15"/>
      <c r="F77" s="15"/>
      <c r="G77" s="15"/>
      <c r="H77" s="15"/>
      <c r="I77" s="15"/>
      <c r="J77" s="16"/>
    </row>
    <row r="78" spans="1:22" x14ac:dyDescent="0.2">
      <c r="A78" s="55"/>
      <c r="B78" s="18" t="s">
        <v>109</v>
      </c>
      <c r="C78" s="15"/>
      <c r="D78" s="15"/>
      <c r="E78" s="15"/>
      <c r="F78" s="15"/>
      <c r="G78" s="15"/>
      <c r="H78" s="15"/>
      <c r="I78" s="15"/>
      <c r="J78" s="16"/>
    </row>
    <row r="79" spans="1:22" x14ac:dyDescent="0.2">
      <c r="A79" s="55"/>
      <c r="B79" s="18" t="s">
        <v>110</v>
      </c>
      <c r="C79" s="15"/>
      <c r="D79" s="15"/>
      <c r="E79" s="15"/>
      <c r="F79" s="15"/>
      <c r="G79" s="15"/>
      <c r="H79" s="15"/>
      <c r="I79" s="15"/>
      <c r="J79" s="16"/>
    </row>
    <row r="80" spans="1:22" x14ac:dyDescent="0.2">
      <c r="A80" s="55"/>
      <c r="B80" s="18" t="s">
        <v>111</v>
      </c>
      <c r="C80" s="15"/>
      <c r="D80" s="15"/>
      <c r="E80" s="15"/>
      <c r="F80" s="15"/>
      <c r="G80" s="15"/>
      <c r="H80" s="15"/>
      <c r="I80" s="15"/>
      <c r="J80" s="16"/>
    </row>
    <row r="81" spans="1:18" x14ac:dyDescent="0.2">
      <c r="A81" s="55"/>
      <c r="B81" s="18" t="s">
        <v>112</v>
      </c>
      <c r="C81" s="15"/>
      <c r="D81" s="15"/>
      <c r="E81" s="15"/>
      <c r="F81" s="15"/>
      <c r="G81" s="15"/>
      <c r="H81" s="15"/>
      <c r="I81" s="15"/>
      <c r="J81" s="16"/>
    </row>
    <row r="82" spans="1:18" x14ac:dyDescent="0.2">
      <c r="A82" s="55"/>
      <c r="B82" s="18" t="s">
        <v>113</v>
      </c>
      <c r="C82" s="15"/>
      <c r="D82" s="15"/>
      <c r="E82" s="15"/>
      <c r="F82" s="15"/>
      <c r="G82" s="15"/>
      <c r="H82" s="15"/>
      <c r="I82" s="15"/>
      <c r="J82" s="16"/>
    </row>
    <row r="83" spans="1:18" x14ac:dyDescent="0.2">
      <c r="A83" s="55"/>
      <c r="B83" s="18" t="s">
        <v>114</v>
      </c>
      <c r="C83" s="15"/>
      <c r="D83" s="15"/>
      <c r="E83" s="15"/>
      <c r="F83" s="15"/>
      <c r="G83" s="15"/>
      <c r="H83" s="15"/>
      <c r="I83" s="15"/>
      <c r="J83" s="16"/>
    </row>
    <row r="84" spans="1:18" x14ac:dyDescent="0.2">
      <c r="A84" s="55"/>
      <c r="B84" s="18" t="s">
        <v>115</v>
      </c>
      <c r="C84" s="15"/>
      <c r="D84" s="15"/>
      <c r="E84" s="15"/>
      <c r="F84" s="15"/>
      <c r="G84" s="15"/>
      <c r="H84" s="15"/>
      <c r="I84" s="15"/>
      <c r="J84" s="16"/>
    </row>
    <row r="85" spans="1:18" x14ac:dyDescent="0.2">
      <c r="A85" s="106"/>
      <c r="B85" s="15"/>
      <c r="C85" s="15"/>
      <c r="D85" s="15" t="s">
        <v>418</v>
      </c>
      <c r="E85" s="15"/>
      <c r="F85" s="15"/>
      <c r="G85" s="15"/>
      <c r="H85" s="15"/>
      <c r="I85" s="15"/>
      <c r="J85" s="16"/>
    </row>
    <row r="86" spans="1:18" x14ac:dyDescent="0.2">
      <c r="A86" s="106" t="s">
        <v>116</v>
      </c>
      <c r="B86" s="15"/>
      <c r="C86" s="15"/>
      <c r="D86" s="118"/>
      <c r="E86" s="15"/>
      <c r="F86" s="15"/>
      <c r="G86" s="15"/>
      <c r="H86" s="15"/>
      <c r="I86" s="15"/>
      <c r="J86" s="16"/>
      <c r="L86" s="36" t="s">
        <v>129</v>
      </c>
      <c r="M86" s="35"/>
      <c r="N86" s="35"/>
      <c r="O86" s="35"/>
      <c r="P86" s="35"/>
      <c r="Q86" s="35"/>
      <c r="R86" s="35"/>
    </row>
    <row r="87" spans="1:18" x14ac:dyDescent="0.2">
      <c r="A87" s="116" t="s">
        <v>117</v>
      </c>
      <c r="B87" s="15"/>
      <c r="C87" s="15"/>
      <c r="D87" s="118"/>
      <c r="E87" s="15"/>
      <c r="F87" s="15"/>
      <c r="G87" s="15"/>
      <c r="H87" s="15"/>
      <c r="I87" s="15"/>
      <c r="J87" s="16"/>
    </row>
    <row r="88" spans="1:18" x14ac:dyDescent="0.2">
      <c r="A88" s="116" t="s">
        <v>121</v>
      </c>
      <c r="B88" s="15"/>
      <c r="C88" s="15"/>
      <c r="D88" s="118"/>
      <c r="E88" s="15"/>
      <c r="F88" s="15"/>
      <c r="G88" s="15"/>
      <c r="H88" s="15"/>
      <c r="I88" s="15"/>
      <c r="J88" s="16"/>
    </row>
    <row r="89" spans="1:18" x14ac:dyDescent="0.2">
      <c r="A89" s="106" t="s">
        <v>118</v>
      </c>
      <c r="B89" s="15"/>
      <c r="C89" s="15"/>
      <c r="D89" s="118"/>
      <c r="E89" s="15"/>
      <c r="F89" s="15"/>
      <c r="G89" s="15"/>
      <c r="H89" s="15"/>
      <c r="I89" s="15"/>
      <c r="J89" s="16"/>
    </row>
    <row r="90" spans="1:18" x14ac:dyDescent="0.2">
      <c r="A90" s="116" t="s">
        <v>119</v>
      </c>
      <c r="B90" s="15"/>
      <c r="C90" s="15"/>
      <c r="D90" s="118"/>
      <c r="E90" s="15"/>
      <c r="F90" s="15"/>
      <c r="G90" s="15"/>
      <c r="H90" s="15"/>
      <c r="I90" s="15"/>
      <c r="J90" s="16"/>
    </row>
    <row r="91" spans="1:18" x14ac:dyDescent="0.2">
      <c r="A91" s="116" t="s">
        <v>120</v>
      </c>
      <c r="B91" s="15"/>
      <c r="C91" s="15"/>
      <c r="D91" s="118"/>
      <c r="E91" s="15"/>
      <c r="F91" s="18" t="s">
        <v>122</v>
      </c>
      <c r="G91" s="454"/>
      <c r="H91" s="454"/>
      <c r="I91" s="15"/>
      <c r="J91" s="16"/>
    </row>
    <row r="92" spans="1:18" x14ac:dyDescent="0.2">
      <c r="A92" s="116" t="s">
        <v>120</v>
      </c>
      <c r="B92" s="15"/>
      <c r="C92" s="15"/>
      <c r="D92" s="118"/>
      <c r="E92" s="15"/>
      <c r="F92" s="18" t="s">
        <v>122</v>
      </c>
      <c r="G92" s="454"/>
      <c r="H92" s="454"/>
      <c r="I92" s="15"/>
      <c r="J92" s="16"/>
    </row>
    <row r="93" spans="1:18" x14ac:dyDescent="0.2">
      <c r="A93" s="116" t="s">
        <v>120</v>
      </c>
      <c r="B93" s="15"/>
      <c r="C93" s="15"/>
      <c r="D93" s="118"/>
      <c r="E93" s="15"/>
      <c r="F93" s="18" t="s">
        <v>122</v>
      </c>
      <c r="G93" s="454"/>
      <c r="H93" s="454"/>
      <c r="I93" s="15"/>
      <c r="J93" s="16"/>
    </row>
    <row r="94" spans="1:18" x14ac:dyDescent="0.2">
      <c r="A94" s="106"/>
      <c r="B94" s="15"/>
      <c r="C94" s="15"/>
      <c r="D94" s="15"/>
      <c r="E94" s="15"/>
      <c r="F94" s="15"/>
      <c r="G94" s="15"/>
      <c r="H94" s="15"/>
      <c r="I94" s="15"/>
      <c r="J94" s="16"/>
    </row>
    <row r="95" spans="1:18" x14ac:dyDescent="0.2">
      <c r="A95" s="106"/>
      <c r="B95" s="15"/>
      <c r="C95" s="15"/>
      <c r="D95" s="15"/>
      <c r="E95" s="15"/>
      <c r="F95" s="15"/>
      <c r="G95" s="15"/>
      <c r="H95" s="15"/>
      <c r="I95" s="15"/>
      <c r="J95" s="16"/>
    </row>
    <row r="96" spans="1:18" x14ac:dyDescent="0.2">
      <c r="A96" s="307"/>
      <c r="B96" s="31"/>
      <c r="C96" s="31"/>
      <c r="D96" s="31"/>
      <c r="E96" s="31"/>
      <c r="F96" s="31"/>
      <c r="G96" s="31"/>
      <c r="H96" s="31"/>
      <c r="I96" s="31"/>
      <c r="J96" s="32"/>
    </row>
    <row r="97" spans="1:26" x14ac:dyDescent="0.2">
      <c r="A97" s="106"/>
      <c r="B97" s="15"/>
      <c r="C97" s="15"/>
      <c r="D97" s="15"/>
      <c r="E97" s="15"/>
      <c r="F97" s="15"/>
      <c r="G97" s="15"/>
      <c r="H97" s="15"/>
      <c r="I97" s="15"/>
      <c r="J97" s="16"/>
    </row>
    <row r="98" spans="1:26" x14ac:dyDescent="0.2">
      <c r="A98" s="116" t="s">
        <v>102</v>
      </c>
      <c r="B98" s="18"/>
      <c r="C98" s="417"/>
      <c r="D98" s="420"/>
      <c r="E98" s="420"/>
      <c r="F98" s="420"/>
      <c r="G98" s="420"/>
      <c r="H98" s="421"/>
      <c r="I98" s="15"/>
      <c r="J98" s="16"/>
      <c r="L98" s="36" t="s">
        <v>123</v>
      </c>
      <c r="M98" s="35"/>
      <c r="N98" s="35"/>
      <c r="O98" s="35"/>
      <c r="P98" s="35"/>
      <c r="Q98" s="35"/>
    </row>
    <row r="99" spans="1:26" x14ac:dyDescent="0.2">
      <c r="A99" s="116"/>
      <c r="B99" s="18"/>
      <c r="C99" s="123"/>
      <c r="D99" s="123"/>
      <c r="E99" s="123"/>
      <c r="F99" s="124"/>
      <c r="G99" s="124"/>
      <c r="H99" s="124"/>
      <c r="I99" s="15"/>
      <c r="J99" s="16"/>
    </row>
    <row r="100" spans="1:26" x14ac:dyDescent="0.2">
      <c r="A100" s="116" t="s">
        <v>103</v>
      </c>
      <c r="B100" s="18"/>
      <c r="C100" s="417"/>
      <c r="D100" s="420"/>
      <c r="E100" s="420"/>
      <c r="F100" s="420"/>
      <c r="G100" s="420"/>
      <c r="H100" s="421"/>
      <c r="I100" s="15"/>
      <c r="J100" s="16"/>
      <c r="L100" s="36" t="s">
        <v>124</v>
      </c>
      <c r="M100" s="35"/>
      <c r="N100" s="35"/>
      <c r="O100" s="35"/>
      <c r="P100" s="35"/>
      <c r="Q100" s="35"/>
      <c r="R100" s="35"/>
    </row>
    <row r="101" spans="1:26" x14ac:dyDescent="0.2">
      <c r="A101" s="116"/>
      <c r="B101" s="18"/>
      <c r="C101" s="18"/>
      <c r="D101" s="18"/>
      <c r="E101" s="18"/>
      <c r="F101" s="15"/>
      <c r="G101" s="15"/>
      <c r="H101" s="15"/>
      <c r="I101" s="15"/>
      <c r="J101" s="16"/>
    </row>
    <row r="102" spans="1:26" x14ac:dyDescent="0.2">
      <c r="A102" s="116" t="s">
        <v>104</v>
      </c>
      <c r="B102" s="18"/>
      <c r="C102" s="18"/>
      <c r="D102" s="18"/>
      <c r="E102" s="18"/>
      <c r="F102" s="15"/>
      <c r="G102" s="15"/>
      <c r="H102" s="15"/>
      <c r="I102" s="15"/>
      <c r="J102" s="16"/>
      <c r="L102" s="104" t="s">
        <v>125</v>
      </c>
      <c r="M102" s="35"/>
      <c r="N102" s="35"/>
      <c r="O102" s="35"/>
      <c r="P102" s="35"/>
      <c r="Q102" s="35"/>
      <c r="R102" s="35"/>
      <c r="S102" s="35"/>
      <c r="T102" s="35"/>
      <c r="U102" s="35"/>
      <c r="V102" s="35"/>
      <c r="W102" s="35"/>
      <c r="X102" s="35"/>
      <c r="Y102" s="35"/>
      <c r="Z102" s="35"/>
    </row>
    <row r="103" spans="1:26" x14ac:dyDescent="0.2">
      <c r="A103" s="308" t="s">
        <v>7</v>
      </c>
      <c r="B103" s="302"/>
      <c r="C103" s="303"/>
      <c r="D103" s="302" t="s">
        <v>8</v>
      </c>
      <c r="E103" s="15"/>
      <c r="F103" s="15"/>
      <c r="G103" s="15"/>
      <c r="H103" s="15"/>
      <c r="I103" s="15"/>
      <c r="J103" s="16"/>
      <c r="L103" s="13"/>
      <c r="M103" s="13"/>
      <c r="N103" s="13"/>
      <c r="O103" s="13"/>
      <c r="P103" s="13"/>
      <c r="Q103" s="13"/>
      <c r="R103" s="13"/>
      <c r="S103" s="13"/>
      <c r="T103" s="13"/>
      <c r="U103" s="13"/>
      <c r="V103" s="13"/>
      <c r="W103" s="13"/>
      <c r="X103" s="13"/>
      <c r="Y103" s="13"/>
      <c r="Z103" s="13"/>
    </row>
    <row r="104" spans="1:26" x14ac:dyDescent="0.2">
      <c r="A104" s="106"/>
      <c r="B104" s="15"/>
      <c r="C104" s="15"/>
      <c r="D104" s="15"/>
      <c r="E104" s="15"/>
      <c r="F104" s="15"/>
      <c r="G104" s="15"/>
      <c r="H104" s="15"/>
      <c r="I104" s="15"/>
      <c r="J104" s="16"/>
    </row>
    <row r="105" spans="1:26" x14ac:dyDescent="0.2">
      <c r="A105" s="106" t="s">
        <v>105</v>
      </c>
      <c r="B105" s="15"/>
      <c r="C105" s="15"/>
      <c r="D105" s="15"/>
      <c r="E105" s="15"/>
      <c r="F105" s="15"/>
      <c r="G105" s="15"/>
      <c r="H105" s="15"/>
      <c r="I105" s="15"/>
      <c r="J105" s="16"/>
      <c r="L105" s="36" t="s">
        <v>126</v>
      </c>
      <c r="M105" s="35"/>
      <c r="N105" s="35"/>
      <c r="O105" s="35"/>
      <c r="P105" s="35"/>
    </row>
    <row r="106" spans="1:26" x14ac:dyDescent="0.2">
      <c r="A106" s="106"/>
      <c r="B106" s="15"/>
      <c r="C106" s="455"/>
      <c r="D106" s="456"/>
      <c r="E106" s="456"/>
      <c r="F106" s="456"/>
      <c r="G106" s="456"/>
      <c r="H106" s="457"/>
      <c r="I106" s="15"/>
      <c r="J106" s="16"/>
    </row>
    <row r="107" spans="1:26" x14ac:dyDescent="0.2">
      <c r="A107" s="106"/>
      <c r="B107" s="15"/>
      <c r="C107" s="458"/>
      <c r="D107" s="459"/>
      <c r="E107" s="459"/>
      <c r="F107" s="459"/>
      <c r="G107" s="459"/>
      <c r="H107" s="460"/>
      <c r="I107" s="15"/>
      <c r="J107" s="16"/>
    </row>
    <row r="108" spans="1:26" x14ac:dyDescent="0.2">
      <c r="A108" s="115"/>
      <c r="B108" s="15"/>
      <c r="C108" s="458"/>
      <c r="D108" s="459"/>
      <c r="E108" s="459"/>
      <c r="F108" s="459"/>
      <c r="G108" s="459"/>
      <c r="H108" s="460"/>
      <c r="I108" s="15"/>
      <c r="J108" s="16"/>
    </row>
    <row r="109" spans="1:26" x14ac:dyDescent="0.2">
      <c r="A109" s="106"/>
      <c r="B109" s="15"/>
      <c r="C109" s="458"/>
      <c r="D109" s="459"/>
      <c r="E109" s="459"/>
      <c r="F109" s="459"/>
      <c r="G109" s="459"/>
      <c r="H109" s="460"/>
      <c r="I109" s="15"/>
      <c r="J109" s="16"/>
    </row>
    <row r="110" spans="1:26" x14ac:dyDescent="0.2">
      <c r="A110" s="106"/>
      <c r="B110" s="15"/>
      <c r="C110" s="461"/>
      <c r="D110" s="462"/>
      <c r="E110" s="462"/>
      <c r="F110" s="462"/>
      <c r="G110" s="462"/>
      <c r="H110" s="463"/>
      <c r="I110" s="15"/>
      <c r="J110" s="16"/>
    </row>
    <row r="111" spans="1:26" x14ac:dyDescent="0.2">
      <c r="A111" s="116"/>
      <c r="B111" s="15"/>
      <c r="C111" s="15"/>
      <c r="D111" s="15"/>
      <c r="E111" s="15"/>
      <c r="F111" s="15"/>
      <c r="G111" s="15"/>
      <c r="H111" s="15"/>
      <c r="I111" s="15"/>
      <c r="J111" s="16"/>
    </row>
    <row r="112" spans="1:26" x14ac:dyDescent="0.2">
      <c r="A112" s="106" t="s">
        <v>106</v>
      </c>
      <c r="B112" s="15"/>
      <c r="C112" s="15"/>
      <c r="D112" s="15"/>
      <c r="E112" s="15"/>
      <c r="F112" s="15"/>
      <c r="G112" s="15"/>
      <c r="H112" s="15"/>
      <c r="I112" s="15"/>
      <c r="J112" s="16"/>
      <c r="L112" s="36" t="s">
        <v>127</v>
      </c>
      <c r="M112" s="35"/>
      <c r="N112" s="35"/>
      <c r="O112" s="35"/>
      <c r="P112" s="35"/>
      <c r="Q112" s="35"/>
      <c r="R112" s="35"/>
      <c r="S112" s="35"/>
      <c r="T112" s="35"/>
      <c r="U112" s="35"/>
      <c r="V112" s="35"/>
    </row>
    <row r="113" spans="1:14" x14ac:dyDescent="0.2">
      <c r="A113" s="106"/>
      <c r="B113" s="15"/>
      <c r="C113" s="455"/>
      <c r="D113" s="456"/>
      <c r="E113" s="456"/>
      <c r="F113" s="456"/>
      <c r="G113" s="456"/>
      <c r="H113" s="457"/>
      <c r="I113" s="15"/>
      <c r="J113" s="16"/>
    </row>
    <row r="114" spans="1:14" x14ac:dyDescent="0.2">
      <c r="A114" s="106"/>
      <c r="B114" s="15"/>
      <c r="C114" s="458"/>
      <c r="D114" s="459"/>
      <c r="E114" s="459"/>
      <c r="F114" s="459"/>
      <c r="G114" s="459"/>
      <c r="H114" s="460"/>
      <c r="I114" s="15"/>
      <c r="J114" s="16"/>
    </row>
    <row r="115" spans="1:14" x14ac:dyDescent="0.2">
      <c r="A115" s="106"/>
      <c r="B115" s="15"/>
      <c r="C115" s="458"/>
      <c r="D115" s="459"/>
      <c r="E115" s="459"/>
      <c r="F115" s="459"/>
      <c r="G115" s="459"/>
      <c r="H115" s="460"/>
      <c r="I115" s="15"/>
      <c r="J115" s="16"/>
    </row>
    <row r="116" spans="1:14" x14ac:dyDescent="0.2">
      <c r="A116" s="106"/>
      <c r="B116" s="15"/>
      <c r="C116" s="458"/>
      <c r="D116" s="459"/>
      <c r="E116" s="459"/>
      <c r="F116" s="459"/>
      <c r="G116" s="459"/>
      <c r="H116" s="460"/>
      <c r="I116" s="15"/>
      <c r="J116" s="16"/>
    </row>
    <row r="117" spans="1:14" x14ac:dyDescent="0.2">
      <c r="A117" s="106"/>
      <c r="B117" s="15"/>
      <c r="C117" s="461"/>
      <c r="D117" s="462"/>
      <c r="E117" s="462"/>
      <c r="F117" s="462"/>
      <c r="G117" s="462"/>
      <c r="H117" s="463"/>
      <c r="I117" s="15"/>
      <c r="J117" s="16"/>
    </row>
    <row r="118" spans="1:14" x14ac:dyDescent="0.2">
      <c r="A118" s="106"/>
      <c r="B118" s="15"/>
      <c r="C118" s="15"/>
      <c r="D118" s="15"/>
      <c r="E118" s="15"/>
      <c r="F118" s="15"/>
      <c r="G118" s="15"/>
      <c r="H118" s="15"/>
      <c r="I118" s="15"/>
      <c r="J118" s="16"/>
    </row>
    <row r="119" spans="1:14" x14ac:dyDescent="0.2">
      <c r="A119" s="116" t="s">
        <v>107</v>
      </c>
      <c r="B119" s="15"/>
      <c r="C119" s="15"/>
      <c r="D119" s="15"/>
      <c r="E119" s="15"/>
      <c r="F119" s="15"/>
      <c r="G119" s="15"/>
      <c r="H119" s="15"/>
      <c r="I119" s="15"/>
      <c r="J119" s="16"/>
      <c r="L119" s="36" t="s">
        <v>128</v>
      </c>
      <c r="M119" s="35"/>
      <c r="N119" s="35"/>
    </row>
    <row r="120" spans="1:14" x14ac:dyDescent="0.2">
      <c r="A120" s="308"/>
      <c r="B120" s="18" t="s">
        <v>108</v>
      </c>
      <c r="C120" s="15"/>
      <c r="D120" s="15"/>
      <c r="E120" s="15"/>
      <c r="F120" s="15"/>
      <c r="G120" s="15"/>
      <c r="H120" s="15"/>
      <c r="I120" s="15"/>
      <c r="J120" s="16"/>
    </row>
    <row r="121" spans="1:14" x14ac:dyDescent="0.2">
      <c r="A121" s="308"/>
      <c r="B121" s="18" t="s">
        <v>109</v>
      </c>
      <c r="C121" s="15"/>
      <c r="D121" s="15"/>
      <c r="E121" s="15"/>
      <c r="F121" s="15"/>
      <c r="G121" s="15"/>
      <c r="H121" s="15"/>
      <c r="I121" s="15"/>
      <c r="J121" s="16"/>
    </row>
    <row r="122" spans="1:14" x14ac:dyDescent="0.2">
      <c r="A122" s="308"/>
      <c r="B122" s="18" t="s">
        <v>110</v>
      </c>
      <c r="C122" s="15"/>
      <c r="D122" s="15"/>
      <c r="E122" s="15"/>
      <c r="F122" s="15"/>
      <c r="G122" s="15"/>
      <c r="H122" s="15"/>
      <c r="I122" s="15"/>
      <c r="J122" s="16"/>
    </row>
    <row r="123" spans="1:14" x14ac:dyDescent="0.2">
      <c r="A123" s="308"/>
      <c r="B123" s="18" t="s">
        <v>111</v>
      </c>
      <c r="C123" s="15"/>
      <c r="D123" s="15"/>
      <c r="E123" s="15"/>
      <c r="F123" s="15"/>
      <c r="G123" s="15"/>
      <c r="H123" s="15"/>
      <c r="I123" s="15"/>
      <c r="J123" s="16"/>
    </row>
    <row r="124" spans="1:14" x14ac:dyDescent="0.2">
      <c r="A124" s="308"/>
      <c r="B124" s="18" t="s">
        <v>112</v>
      </c>
      <c r="C124" s="15"/>
      <c r="D124" s="15"/>
      <c r="E124" s="15"/>
      <c r="F124" s="15"/>
      <c r="G124" s="15"/>
      <c r="H124" s="15"/>
      <c r="I124" s="15"/>
      <c r="J124" s="16"/>
    </row>
    <row r="125" spans="1:14" x14ac:dyDescent="0.2">
      <c r="A125" s="308"/>
      <c r="B125" s="18" t="s">
        <v>113</v>
      </c>
      <c r="C125" s="15"/>
      <c r="D125" s="15"/>
      <c r="E125" s="15"/>
      <c r="F125" s="15"/>
      <c r="G125" s="15"/>
      <c r="H125" s="15"/>
      <c r="I125" s="15"/>
      <c r="J125" s="16"/>
    </row>
    <row r="126" spans="1:14" x14ac:dyDescent="0.2">
      <c r="A126" s="308"/>
      <c r="B126" s="18" t="s">
        <v>114</v>
      </c>
      <c r="C126" s="15"/>
      <c r="D126" s="15"/>
      <c r="E126" s="15"/>
      <c r="F126" s="15"/>
      <c r="G126" s="15"/>
      <c r="H126" s="15"/>
      <c r="I126" s="15"/>
      <c r="J126" s="16"/>
    </row>
    <row r="127" spans="1:14" x14ac:dyDescent="0.2">
      <c r="A127" s="308"/>
      <c r="B127" s="18" t="s">
        <v>115</v>
      </c>
      <c r="C127" s="15"/>
      <c r="D127" s="15"/>
      <c r="E127" s="15"/>
      <c r="F127" s="15"/>
      <c r="G127" s="15"/>
      <c r="H127" s="15"/>
      <c r="I127" s="15"/>
      <c r="J127" s="16"/>
    </row>
    <row r="128" spans="1:14" x14ac:dyDescent="0.2">
      <c r="A128" s="106"/>
      <c r="B128" s="15"/>
      <c r="C128" s="15"/>
      <c r="D128" s="15" t="s">
        <v>418</v>
      </c>
      <c r="E128" s="15"/>
      <c r="F128" s="15"/>
      <c r="G128" s="15"/>
      <c r="H128" s="15"/>
      <c r="I128" s="15"/>
      <c r="J128" s="16"/>
    </row>
    <row r="129" spans="1:18" x14ac:dyDescent="0.2">
      <c r="A129" s="106" t="s">
        <v>116</v>
      </c>
      <c r="B129" s="15"/>
      <c r="C129" s="15"/>
      <c r="D129" s="304"/>
      <c r="E129" s="15"/>
      <c r="F129" s="15"/>
      <c r="G129" s="15"/>
      <c r="H129" s="15"/>
      <c r="I129" s="15"/>
      <c r="J129" s="16"/>
      <c r="L129" s="36" t="s">
        <v>129</v>
      </c>
      <c r="M129" s="35"/>
      <c r="N129" s="35"/>
      <c r="O129" s="35"/>
      <c r="P129" s="35"/>
      <c r="Q129" s="35"/>
      <c r="R129" s="35"/>
    </row>
    <row r="130" spans="1:18" x14ac:dyDescent="0.2">
      <c r="A130" s="116" t="s">
        <v>117</v>
      </c>
      <c r="B130" s="15"/>
      <c r="C130" s="15"/>
      <c r="D130" s="304"/>
      <c r="E130" s="15"/>
      <c r="F130" s="15"/>
      <c r="G130" s="15"/>
      <c r="H130" s="15"/>
      <c r="I130" s="15"/>
      <c r="J130" s="16"/>
    </row>
    <row r="131" spans="1:18" x14ac:dyDescent="0.2">
      <c r="A131" s="116" t="s">
        <v>121</v>
      </c>
      <c r="B131" s="15"/>
      <c r="C131" s="15"/>
      <c r="D131" s="304"/>
      <c r="E131" s="15"/>
      <c r="F131" s="15"/>
      <c r="G131" s="15"/>
      <c r="H131" s="15"/>
      <c r="I131" s="15"/>
      <c r="J131" s="16"/>
    </row>
    <row r="132" spans="1:18" x14ac:dyDescent="0.2">
      <c r="A132" s="106" t="s">
        <v>118</v>
      </c>
      <c r="B132" s="15"/>
      <c r="C132" s="15"/>
      <c r="D132" s="304"/>
      <c r="E132" s="15"/>
      <c r="F132" s="15"/>
      <c r="G132" s="15"/>
      <c r="H132" s="15"/>
      <c r="I132" s="15"/>
      <c r="J132" s="16"/>
    </row>
    <row r="133" spans="1:18" x14ac:dyDescent="0.2">
      <c r="A133" s="116" t="s">
        <v>119</v>
      </c>
      <c r="B133" s="15"/>
      <c r="C133" s="15"/>
      <c r="D133" s="304"/>
      <c r="E133" s="15"/>
      <c r="F133" s="15"/>
      <c r="G133" s="15"/>
      <c r="H133" s="15"/>
      <c r="I133" s="15"/>
      <c r="J133" s="16"/>
    </row>
    <row r="134" spans="1:18" x14ac:dyDescent="0.2">
      <c r="A134" s="116" t="s">
        <v>120</v>
      </c>
      <c r="B134" s="15"/>
      <c r="C134" s="15"/>
      <c r="D134" s="304"/>
      <c r="E134" s="15"/>
      <c r="F134" s="18" t="s">
        <v>122</v>
      </c>
      <c r="G134" s="454"/>
      <c r="H134" s="454"/>
      <c r="I134" s="15"/>
      <c r="J134" s="16"/>
    </row>
    <row r="135" spans="1:18" x14ac:dyDescent="0.2">
      <c r="A135" s="116" t="s">
        <v>120</v>
      </c>
      <c r="B135" s="15"/>
      <c r="C135" s="15"/>
      <c r="D135" s="304"/>
      <c r="E135" s="15"/>
      <c r="F135" s="18" t="s">
        <v>122</v>
      </c>
      <c r="G135" s="454"/>
      <c r="H135" s="454"/>
      <c r="I135" s="15"/>
      <c r="J135" s="16"/>
    </row>
    <row r="136" spans="1:18" x14ac:dyDescent="0.2">
      <c r="A136" s="116" t="s">
        <v>120</v>
      </c>
      <c r="B136" s="15"/>
      <c r="C136" s="15"/>
      <c r="D136" s="304"/>
      <c r="E136" s="15"/>
      <c r="F136" s="18" t="s">
        <v>122</v>
      </c>
      <c r="G136" s="454"/>
      <c r="H136" s="454"/>
      <c r="I136" s="15"/>
      <c r="J136" s="16"/>
    </row>
    <row r="137" spans="1:18" x14ac:dyDescent="0.2">
      <c r="A137" s="106"/>
      <c r="B137" s="15"/>
      <c r="C137" s="15"/>
      <c r="D137" s="15"/>
      <c r="E137" s="15"/>
      <c r="F137" s="15"/>
      <c r="G137" s="15"/>
      <c r="H137" s="15"/>
      <c r="I137" s="15"/>
      <c r="J137" s="16"/>
    </row>
    <row r="138" spans="1:18" x14ac:dyDescent="0.2">
      <c r="A138" s="111"/>
      <c r="B138" s="202"/>
      <c r="C138" s="202"/>
      <c r="D138" s="202"/>
      <c r="E138" s="202"/>
      <c r="F138" s="202"/>
      <c r="G138" s="202"/>
      <c r="H138" s="202"/>
      <c r="I138" s="202"/>
      <c r="J138" s="110"/>
    </row>
  </sheetData>
  <sheetProtection password="EE35" sheet="1" objects="1" scenarios="1" selectLockedCells="1"/>
  <mergeCells count="22">
    <mergeCell ref="G93:H93"/>
    <mergeCell ref="N2:P2"/>
    <mergeCell ref="C14:H14"/>
    <mergeCell ref="C12:H12"/>
    <mergeCell ref="C20:H24"/>
    <mergeCell ref="C27:H31"/>
    <mergeCell ref="G134:H134"/>
    <mergeCell ref="G135:H135"/>
    <mergeCell ref="G136:H136"/>
    <mergeCell ref="G48:H48"/>
    <mergeCell ref="G49:H49"/>
    <mergeCell ref="G50:H50"/>
    <mergeCell ref="C55:H55"/>
    <mergeCell ref="C57:H57"/>
    <mergeCell ref="C100:H100"/>
    <mergeCell ref="C98:H98"/>
    <mergeCell ref="C113:H117"/>
    <mergeCell ref="C63:H67"/>
    <mergeCell ref="C70:H74"/>
    <mergeCell ref="C106:H110"/>
    <mergeCell ref="G91:H91"/>
    <mergeCell ref="G92:H92"/>
  </mergeCells>
  <hyperlinks>
    <hyperlink ref="N2:P2" location="'Aloita tästä'!A1" display="PALAA TÄSTÄ KANSISIVULLE"/>
  </hyperlinks>
  <pageMargins left="0.39370078740157483" right="0.70866141732283472" top="0.39370078740157483" bottom="0.78740157480314965" header="0.31496062992125984" footer="0.31496062992125984"/>
  <pageSetup paperSize="9" fitToWidth="0" fitToHeight="0" orientation="portrait" r:id="rId1"/>
  <rowBreaks count="1" manualBreakCount="1">
    <brk id="11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0</xdr:col>
                    <xdr:colOff>409575</xdr:colOff>
                    <xdr:row>15</xdr:row>
                    <xdr:rowOff>123825</xdr:rowOff>
                  </from>
                  <to>
                    <xdr:col>1</xdr:col>
                    <xdr:colOff>19050</xdr:colOff>
                    <xdr:row>17</xdr:row>
                    <xdr:rowOff>19050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3</xdr:col>
                    <xdr:colOff>257175</xdr:colOff>
                    <xdr:row>15</xdr:row>
                    <xdr:rowOff>133350</xdr:rowOff>
                  </from>
                  <to>
                    <xdr:col>3</xdr:col>
                    <xdr:colOff>561975</xdr:colOff>
                    <xdr:row>17</xdr:row>
                    <xdr:rowOff>19050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0</xdr:col>
                    <xdr:colOff>409575</xdr:colOff>
                    <xdr:row>32</xdr:row>
                    <xdr:rowOff>123825</xdr:rowOff>
                  </from>
                  <to>
                    <xdr:col>1</xdr:col>
                    <xdr:colOff>19050</xdr:colOff>
                    <xdr:row>34</xdr:row>
                    <xdr:rowOff>19050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0</xdr:col>
                    <xdr:colOff>409575</xdr:colOff>
                    <xdr:row>33</xdr:row>
                    <xdr:rowOff>123825</xdr:rowOff>
                  </from>
                  <to>
                    <xdr:col>1</xdr:col>
                    <xdr:colOff>19050</xdr:colOff>
                    <xdr:row>35</xdr:row>
                    <xdr:rowOff>19050</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0</xdr:col>
                    <xdr:colOff>409575</xdr:colOff>
                    <xdr:row>34</xdr:row>
                    <xdr:rowOff>123825</xdr:rowOff>
                  </from>
                  <to>
                    <xdr:col>1</xdr:col>
                    <xdr:colOff>19050</xdr:colOff>
                    <xdr:row>36</xdr:row>
                    <xdr:rowOff>19050</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0</xdr:col>
                    <xdr:colOff>409575</xdr:colOff>
                    <xdr:row>35</xdr:row>
                    <xdr:rowOff>123825</xdr:rowOff>
                  </from>
                  <to>
                    <xdr:col>1</xdr:col>
                    <xdr:colOff>19050</xdr:colOff>
                    <xdr:row>37</xdr:row>
                    <xdr:rowOff>19050</xdr:rowOff>
                  </to>
                </anchor>
              </controlPr>
            </control>
          </mc:Choice>
        </mc:AlternateContent>
        <mc:AlternateContent xmlns:mc="http://schemas.openxmlformats.org/markup-compatibility/2006">
          <mc:Choice Requires="x14">
            <control shapeId="13319" r:id="rId10" name="Check Box 7">
              <controlPr defaultSize="0" autoFill="0" autoLine="0" autoPict="0">
                <anchor moveWithCells="1">
                  <from>
                    <xdr:col>0</xdr:col>
                    <xdr:colOff>409575</xdr:colOff>
                    <xdr:row>36</xdr:row>
                    <xdr:rowOff>123825</xdr:rowOff>
                  </from>
                  <to>
                    <xdr:col>1</xdr:col>
                    <xdr:colOff>19050</xdr:colOff>
                    <xdr:row>38</xdr:row>
                    <xdr:rowOff>19050</xdr:rowOff>
                  </to>
                </anchor>
              </controlPr>
            </control>
          </mc:Choice>
        </mc:AlternateContent>
        <mc:AlternateContent xmlns:mc="http://schemas.openxmlformats.org/markup-compatibility/2006">
          <mc:Choice Requires="x14">
            <control shapeId="13320" r:id="rId11" name="Check Box 8">
              <controlPr defaultSize="0" autoFill="0" autoLine="0" autoPict="0">
                <anchor moveWithCells="1">
                  <from>
                    <xdr:col>0</xdr:col>
                    <xdr:colOff>409575</xdr:colOff>
                    <xdr:row>37</xdr:row>
                    <xdr:rowOff>123825</xdr:rowOff>
                  </from>
                  <to>
                    <xdr:col>1</xdr:col>
                    <xdr:colOff>19050</xdr:colOff>
                    <xdr:row>39</xdr:row>
                    <xdr:rowOff>19050</xdr:rowOff>
                  </to>
                </anchor>
              </controlPr>
            </control>
          </mc:Choice>
        </mc:AlternateContent>
        <mc:AlternateContent xmlns:mc="http://schemas.openxmlformats.org/markup-compatibility/2006">
          <mc:Choice Requires="x14">
            <control shapeId="13321" r:id="rId12" name="Check Box 9">
              <controlPr defaultSize="0" autoFill="0" autoLine="0" autoPict="0">
                <anchor moveWithCells="1">
                  <from>
                    <xdr:col>0</xdr:col>
                    <xdr:colOff>409575</xdr:colOff>
                    <xdr:row>38</xdr:row>
                    <xdr:rowOff>123825</xdr:rowOff>
                  </from>
                  <to>
                    <xdr:col>1</xdr:col>
                    <xdr:colOff>19050</xdr:colOff>
                    <xdr:row>40</xdr:row>
                    <xdr:rowOff>19050</xdr:rowOff>
                  </to>
                </anchor>
              </controlPr>
            </control>
          </mc:Choice>
        </mc:AlternateContent>
        <mc:AlternateContent xmlns:mc="http://schemas.openxmlformats.org/markup-compatibility/2006">
          <mc:Choice Requires="x14">
            <control shapeId="13323" r:id="rId13" name="Check Box 11">
              <controlPr defaultSize="0" autoFill="0" autoLine="0" autoPict="0">
                <anchor moveWithCells="1">
                  <from>
                    <xdr:col>0</xdr:col>
                    <xdr:colOff>409575</xdr:colOff>
                    <xdr:row>39</xdr:row>
                    <xdr:rowOff>123825</xdr:rowOff>
                  </from>
                  <to>
                    <xdr:col>1</xdr:col>
                    <xdr:colOff>19050</xdr:colOff>
                    <xdr:row>41</xdr:row>
                    <xdr:rowOff>19050</xdr:rowOff>
                  </to>
                </anchor>
              </controlPr>
            </control>
          </mc:Choice>
        </mc:AlternateContent>
        <mc:AlternateContent xmlns:mc="http://schemas.openxmlformats.org/markup-compatibility/2006">
          <mc:Choice Requires="x14">
            <control shapeId="13324" r:id="rId14" name="Check Box 12">
              <controlPr defaultSize="0" autoFill="0" autoLine="0" autoPict="0">
                <anchor moveWithCells="1">
                  <from>
                    <xdr:col>0</xdr:col>
                    <xdr:colOff>409575</xdr:colOff>
                    <xdr:row>58</xdr:row>
                    <xdr:rowOff>123825</xdr:rowOff>
                  </from>
                  <to>
                    <xdr:col>1</xdr:col>
                    <xdr:colOff>19050</xdr:colOff>
                    <xdr:row>60</xdr:row>
                    <xdr:rowOff>19050</xdr:rowOff>
                  </to>
                </anchor>
              </controlPr>
            </control>
          </mc:Choice>
        </mc:AlternateContent>
        <mc:AlternateContent xmlns:mc="http://schemas.openxmlformats.org/markup-compatibility/2006">
          <mc:Choice Requires="x14">
            <control shapeId="13325" r:id="rId15" name="Check Box 13">
              <controlPr defaultSize="0" autoFill="0" autoLine="0" autoPict="0">
                <anchor moveWithCells="1">
                  <from>
                    <xdr:col>3</xdr:col>
                    <xdr:colOff>257175</xdr:colOff>
                    <xdr:row>58</xdr:row>
                    <xdr:rowOff>133350</xdr:rowOff>
                  </from>
                  <to>
                    <xdr:col>3</xdr:col>
                    <xdr:colOff>561975</xdr:colOff>
                    <xdr:row>60</xdr:row>
                    <xdr:rowOff>19050</xdr:rowOff>
                  </to>
                </anchor>
              </controlPr>
            </control>
          </mc:Choice>
        </mc:AlternateContent>
        <mc:AlternateContent xmlns:mc="http://schemas.openxmlformats.org/markup-compatibility/2006">
          <mc:Choice Requires="x14">
            <control shapeId="13326" r:id="rId16" name="Check Box 14">
              <controlPr defaultSize="0" autoFill="0" autoLine="0" autoPict="0">
                <anchor moveWithCells="1">
                  <from>
                    <xdr:col>0</xdr:col>
                    <xdr:colOff>409575</xdr:colOff>
                    <xdr:row>75</xdr:row>
                    <xdr:rowOff>123825</xdr:rowOff>
                  </from>
                  <to>
                    <xdr:col>1</xdr:col>
                    <xdr:colOff>19050</xdr:colOff>
                    <xdr:row>77</xdr:row>
                    <xdr:rowOff>19050</xdr:rowOff>
                  </to>
                </anchor>
              </controlPr>
            </control>
          </mc:Choice>
        </mc:AlternateContent>
        <mc:AlternateContent xmlns:mc="http://schemas.openxmlformats.org/markup-compatibility/2006">
          <mc:Choice Requires="x14">
            <control shapeId="13327" r:id="rId17" name="Check Box 15">
              <controlPr defaultSize="0" autoFill="0" autoLine="0" autoPict="0">
                <anchor moveWithCells="1">
                  <from>
                    <xdr:col>0</xdr:col>
                    <xdr:colOff>409575</xdr:colOff>
                    <xdr:row>76</xdr:row>
                    <xdr:rowOff>123825</xdr:rowOff>
                  </from>
                  <to>
                    <xdr:col>1</xdr:col>
                    <xdr:colOff>19050</xdr:colOff>
                    <xdr:row>78</xdr:row>
                    <xdr:rowOff>19050</xdr:rowOff>
                  </to>
                </anchor>
              </controlPr>
            </control>
          </mc:Choice>
        </mc:AlternateContent>
        <mc:AlternateContent xmlns:mc="http://schemas.openxmlformats.org/markup-compatibility/2006">
          <mc:Choice Requires="x14">
            <control shapeId="13328" r:id="rId18" name="Check Box 16">
              <controlPr defaultSize="0" autoFill="0" autoLine="0" autoPict="0">
                <anchor moveWithCells="1">
                  <from>
                    <xdr:col>0</xdr:col>
                    <xdr:colOff>409575</xdr:colOff>
                    <xdr:row>77</xdr:row>
                    <xdr:rowOff>123825</xdr:rowOff>
                  </from>
                  <to>
                    <xdr:col>1</xdr:col>
                    <xdr:colOff>19050</xdr:colOff>
                    <xdr:row>79</xdr:row>
                    <xdr:rowOff>19050</xdr:rowOff>
                  </to>
                </anchor>
              </controlPr>
            </control>
          </mc:Choice>
        </mc:AlternateContent>
        <mc:AlternateContent xmlns:mc="http://schemas.openxmlformats.org/markup-compatibility/2006">
          <mc:Choice Requires="x14">
            <control shapeId="13329" r:id="rId19" name="Check Box 17">
              <controlPr defaultSize="0" autoFill="0" autoLine="0" autoPict="0">
                <anchor moveWithCells="1">
                  <from>
                    <xdr:col>0</xdr:col>
                    <xdr:colOff>409575</xdr:colOff>
                    <xdr:row>78</xdr:row>
                    <xdr:rowOff>123825</xdr:rowOff>
                  </from>
                  <to>
                    <xdr:col>1</xdr:col>
                    <xdr:colOff>19050</xdr:colOff>
                    <xdr:row>80</xdr:row>
                    <xdr:rowOff>19050</xdr:rowOff>
                  </to>
                </anchor>
              </controlPr>
            </control>
          </mc:Choice>
        </mc:AlternateContent>
        <mc:AlternateContent xmlns:mc="http://schemas.openxmlformats.org/markup-compatibility/2006">
          <mc:Choice Requires="x14">
            <control shapeId="13330" r:id="rId20" name="Check Box 18">
              <controlPr defaultSize="0" autoFill="0" autoLine="0" autoPict="0">
                <anchor moveWithCells="1">
                  <from>
                    <xdr:col>0</xdr:col>
                    <xdr:colOff>409575</xdr:colOff>
                    <xdr:row>79</xdr:row>
                    <xdr:rowOff>123825</xdr:rowOff>
                  </from>
                  <to>
                    <xdr:col>1</xdr:col>
                    <xdr:colOff>19050</xdr:colOff>
                    <xdr:row>81</xdr:row>
                    <xdr:rowOff>19050</xdr:rowOff>
                  </to>
                </anchor>
              </controlPr>
            </control>
          </mc:Choice>
        </mc:AlternateContent>
        <mc:AlternateContent xmlns:mc="http://schemas.openxmlformats.org/markup-compatibility/2006">
          <mc:Choice Requires="x14">
            <control shapeId="13331" r:id="rId21" name="Check Box 19">
              <controlPr defaultSize="0" autoFill="0" autoLine="0" autoPict="0">
                <anchor moveWithCells="1">
                  <from>
                    <xdr:col>0</xdr:col>
                    <xdr:colOff>409575</xdr:colOff>
                    <xdr:row>80</xdr:row>
                    <xdr:rowOff>123825</xdr:rowOff>
                  </from>
                  <to>
                    <xdr:col>1</xdr:col>
                    <xdr:colOff>19050</xdr:colOff>
                    <xdr:row>82</xdr:row>
                    <xdr:rowOff>19050</xdr:rowOff>
                  </to>
                </anchor>
              </controlPr>
            </control>
          </mc:Choice>
        </mc:AlternateContent>
        <mc:AlternateContent xmlns:mc="http://schemas.openxmlformats.org/markup-compatibility/2006">
          <mc:Choice Requires="x14">
            <control shapeId="13332" r:id="rId22" name="Check Box 20">
              <controlPr defaultSize="0" autoFill="0" autoLine="0" autoPict="0">
                <anchor moveWithCells="1">
                  <from>
                    <xdr:col>0</xdr:col>
                    <xdr:colOff>409575</xdr:colOff>
                    <xdr:row>81</xdr:row>
                    <xdr:rowOff>123825</xdr:rowOff>
                  </from>
                  <to>
                    <xdr:col>1</xdr:col>
                    <xdr:colOff>19050</xdr:colOff>
                    <xdr:row>83</xdr:row>
                    <xdr:rowOff>19050</xdr:rowOff>
                  </to>
                </anchor>
              </controlPr>
            </control>
          </mc:Choice>
        </mc:AlternateContent>
        <mc:AlternateContent xmlns:mc="http://schemas.openxmlformats.org/markup-compatibility/2006">
          <mc:Choice Requires="x14">
            <control shapeId="13333" r:id="rId23" name="Check Box 21">
              <controlPr defaultSize="0" autoFill="0" autoLine="0" autoPict="0">
                <anchor moveWithCells="1">
                  <from>
                    <xdr:col>0</xdr:col>
                    <xdr:colOff>409575</xdr:colOff>
                    <xdr:row>82</xdr:row>
                    <xdr:rowOff>123825</xdr:rowOff>
                  </from>
                  <to>
                    <xdr:col>1</xdr:col>
                    <xdr:colOff>19050</xdr:colOff>
                    <xdr:row>84</xdr:row>
                    <xdr:rowOff>19050</xdr:rowOff>
                  </to>
                </anchor>
              </controlPr>
            </control>
          </mc:Choice>
        </mc:AlternateContent>
        <mc:AlternateContent xmlns:mc="http://schemas.openxmlformats.org/markup-compatibility/2006">
          <mc:Choice Requires="x14">
            <control shapeId="13334" r:id="rId24" name="Check Box 22">
              <controlPr defaultSize="0" autoFill="0" autoLine="0" autoPict="0">
                <anchor moveWithCells="1">
                  <from>
                    <xdr:col>0</xdr:col>
                    <xdr:colOff>409575</xdr:colOff>
                    <xdr:row>101</xdr:row>
                    <xdr:rowOff>123825</xdr:rowOff>
                  </from>
                  <to>
                    <xdr:col>1</xdr:col>
                    <xdr:colOff>19050</xdr:colOff>
                    <xdr:row>103</xdr:row>
                    <xdr:rowOff>19050</xdr:rowOff>
                  </to>
                </anchor>
              </controlPr>
            </control>
          </mc:Choice>
        </mc:AlternateContent>
        <mc:AlternateContent xmlns:mc="http://schemas.openxmlformats.org/markup-compatibility/2006">
          <mc:Choice Requires="x14">
            <control shapeId="13335" r:id="rId25" name="Check Box 23">
              <controlPr defaultSize="0" autoFill="0" autoLine="0" autoPict="0">
                <anchor moveWithCells="1">
                  <from>
                    <xdr:col>3</xdr:col>
                    <xdr:colOff>257175</xdr:colOff>
                    <xdr:row>101</xdr:row>
                    <xdr:rowOff>133350</xdr:rowOff>
                  </from>
                  <to>
                    <xdr:col>3</xdr:col>
                    <xdr:colOff>561975</xdr:colOff>
                    <xdr:row>103</xdr:row>
                    <xdr:rowOff>19050</xdr:rowOff>
                  </to>
                </anchor>
              </controlPr>
            </control>
          </mc:Choice>
        </mc:AlternateContent>
        <mc:AlternateContent xmlns:mc="http://schemas.openxmlformats.org/markup-compatibility/2006">
          <mc:Choice Requires="x14">
            <control shapeId="13336" r:id="rId26" name="Check Box 24">
              <controlPr defaultSize="0" autoFill="0" autoLine="0" autoPict="0">
                <anchor moveWithCells="1">
                  <from>
                    <xdr:col>0</xdr:col>
                    <xdr:colOff>409575</xdr:colOff>
                    <xdr:row>118</xdr:row>
                    <xdr:rowOff>123825</xdr:rowOff>
                  </from>
                  <to>
                    <xdr:col>1</xdr:col>
                    <xdr:colOff>19050</xdr:colOff>
                    <xdr:row>120</xdr:row>
                    <xdr:rowOff>19050</xdr:rowOff>
                  </to>
                </anchor>
              </controlPr>
            </control>
          </mc:Choice>
        </mc:AlternateContent>
        <mc:AlternateContent xmlns:mc="http://schemas.openxmlformats.org/markup-compatibility/2006">
          <mc:Choice Requires="x14">
            <control shapeId="13337" r:id="rId27" name="Check Box 25">
              <controlPr defaultSize="0" autoFill="0" autoLine="0" autoPict="0">
                <anchor moveWithCells="1">
                  <from>
                    <xdr:col>0</xdr:col>
                    <xdr:colOff>409575</xdr:colOff>
                    <xdr:row>119</xdr:row>
                    <xdr:rowOff>123825</xdr:rowOff>
                  </from>
                  <to>
                    <xdr:col>1</xdr:col>
                    <xdr:colOff>19050</xdr:colOff>
                    <xdr:row>121</xdr:row>
                    <xdr:rowOff>19050</xdr:rowOff>
                  </to>
                </anchor>
              </controlPr>
            </control>
          </mc:Choice>
        </mc:AlternateContent>
        <mc:AlternateContent xmlns:mc="http://schemas.openxmlformats.org/markup-compatibility/2006">
          <mc:Choice Requires="x14">
            <control shapeId="13338" r:id="rId28" name="Check Box 26">
              <controlPr defaultSize="0" autoFill="0" autoLine="0" autoPict="0">
                <anchor moveWithCells="1">
                  <from>
                    <xdr:col>0</xdr:col>
                    <xdr:colOff>409575</xdr:colOff>
                    <xdr:row>120</xdr:row>
                    <xdr:rowOff>123825</xdr:rowOff>
                  </from>
                  <to>
                    <xdr:col>1</xdr:col>
                    <xdr:colOff>19050</xdr:colOff>
                    <xdr:row>122</xdr:row>
                    <xdr:rowOff>19050</xdr:rowOff>
                  </to>
                </anchor>
              </controlPr>
            </control>
          </mc:Choice>
        </mc:AlternateContent>
        <mc:AlternateContent xmlns:mc="http://schemas.openxmlformats.org/markup-compatibility/2006">
          <mc:Choice Requires="x14">
            <control shapeId="13339" r:id="rId29" name="Check Box 27">
              <controlPr defaultSize="0" autoFill="0" autoLine="0" autoPict="0">
                <anchor moveWithCells="1">
                  <from>
                    <xdr:col>0</xdr:col>
                    <xdr:colOff>409575</xdr:colOff>
                    <xdr:row>121</xdr:row>
                    <xdr:rowOff>123825</xdr:rowOff>
                  </from>
                  <to>
                    <xdr:col>1</xdr:col>
                    <xdr:colOff>19050</xdr:colOff>
                    <xdr:row>123</xdr:row>
                    <xdr:rowOff>19050</xdr:rowOff>
                  </to>
                </anchor>
              </controlPr>
            </control>
          </mc:Choice>
        </mc:AlternateContent>
        <mc:AlternateContent xmlns:mc="http://schemas.openxmlformats.org/markup-compatibility/2006">
          <mc:Choice Requires="x14">
            <control shapeId="13340" r:id="rId30" name="Check Box 28">
              <controlPr defaultSize="0" autoFill="0" autoLine="0" autoPict="0">
                <anchor moveWithCells="1">
                  <from>
                    <xdr:col>0</xdr:col>
                    <xdr:colOff>409575</xdr:colOff>
                    <xdr:row>122</xdr:row>
                    <xdr:rowOff>123825</xdr:rowOff>
                  </from>
                  <to>
                    <xdr:col>1</xdr:col>
                    <xdr:colOff>19050</xdr:colOff>
                    <xdr:row>124</xdr:row>
                    <xdr:rowOff>19050</xdr:rowOff>
                  </to>
                </anchor>
              </controlPr>
            </control>
          </mc:Choice>
        </mc:AlternateContent>
        <mc:AlternateContent xmlns:mc="http://schemas.openxmlformats.org/markup-compatibility/2006">
          <mc:Choice Requires="x14">
            <control shapeId="13341" r:id="rId31" name="Check Box 29">
              <controlPr defaultSize="0" autoFill="0" autoLine="0" autoPict="0">
                <anchor moveWithCells="1">
                  <from>
                    <xdr:col>0</xdr:col>
                    <xdr:colOff>409575</xdr:colOff>
                    <xdr:row>123</xdr:row>
                    <xdr:rowOff>123825</xdr:rowOff>
                  </from>
                  <to>
                    <xdr:col>1</xdr:col>
                    <xdr:colOff>19050</xdr:colOff>
                    <xdr:row>125</xdr:row>
                    <xdr:rowOff>19050</xdr:rowOff>
                  </to>
                </anchor>
              </controlPr>
            </control>
          </mc:Choice>
        </mc:AlternateContent>
        <mc:AlternateContent xmlns:mc="http://schemas.openxmlformats.org/markup-compatibility/2006">
          <mc:Choice Requires="x14">
            <control shapeId="13342" r:id="rId32" name="Check Box 30">
              <controlPr defaultSize="0" autoFill="0" autoLine="0" autoPict="0">
                <anchor moveWithCells="1">
                  <from>
                    <xdr:col>0</xdr:col>
                    <xdr:colOff>409575</xdr:colOff>
                    <xdr:row>124</xdr:row>
                    <xdr:rowOff>123825</xdr:rowOff>
                  </from>
                  <to>
                    <xdr:col>1</xdr:col>
                    <xdr:colOff>19050</xdr:colOff>
                    <xdr:row>126</xdr:row>
                    <xdr:rowOff>19050</xdr:rowOff>
                  </to>
                </anchor>
              </controlPr>
            </control>
          </mc:Choice>
        </mc:AlternateContent>
        <mc:AlternateContent xmlns:mc="http://schemas.openxmlformats.org/markup-compatibility/2006">
          <mc:Choice Requires="x14">
            <control shapeId="13343" r:id="rId33" name="Check Box 31">
              <controlPr defaultSize="0" autoFill="0" autoLine="0" autoPict="0">
                <anchor moveWithCells="1">
                  <from>
                    <xdr:col>0</xdr:col>
                    <xdr:colOff>409575</xdr:colOff>
                    <xdr:row>125</xdr:row>
                    <xdr:rowOff>123825</xdr:rowOff>
                  </from>
                  <to>
                    <xdr:col>1</xdr:col>
                    <xdr:colOff>19050</xdr:colOff>
                    <xdr:row>127</xdr:row>
                    <xdr:rowOff>19050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2:F11"/>
  <sheetViews>
    <sheetView showGridLines="0" zoomScaleNormal="100" workbookViewId="0">
      <selection activeCell="D2" sqref="D2:F2"/>
    </sheetView>
  </sheetViews>
  <sheetFormatPr defaultRowHeight="12.75" x14ac:dyDescent="0.2"/>
  <cols>
    <col min="1" max="1" width="76" style="201" customWidth="1"/>
  </cols>
  <sheetData>
    <row r="2" spans="1:6" x14ac:dyDescent="0.2">
      <c r="D2" s="341" t="s">
        <v>223</v>
      </c>
      <c r="E2" s="342"/>
      <c r="F2" s="343"/>
    </row>
    <row r="5" spans="1:6" x14ac:dyDescent="0.2">
      <c r="A5" s="309" t="s">
        <v>130</v>
      </c>
    </row>
    <row r="6" spans="1:6" x14ac:dyDescent="0.2">
      <c r="A6" s="168"/>
    </row>
    <row r="7" spans="1:6" ht="25.5" x14ac:dyDescent="0.2">
      <c r="A7" s="168" t="s">
        <v>133</v>
      </c>
    </row>
    <row r="8" spans="1:6" x14ac:dyDescent="0.2">
      <c r="A8" s="168"/>
    </row>
    <row r="9" spans="1:6" ht="25.5" x14ac:dyDescent="0.2">
      <c r="A9" s="168" t="s">
        <v>134</v>
      </c>
    </row>
    <row r="10" spans="1:6" x14ac:dyDescent="0.2">
      <c r="A10" s="168"/>
    </row>
    <row r="11" spans="1:6" x14ac:dyDescent="0.2">
      <c r="A11" s="168" t="s">
        <v>145</v>
      </c>
    </row>
  </sheetData>
  <sheetProtection password="EE35" sheet="1" objects="1" scenarios="1" selectLockedCells="1"/>
  <customSheetViews>
    <customSheetView guid="{4B7031FE-A209-4425-A537-9C5805C2F335}" scale="130">
      <selection activeCell="M13" sqref="M13"/>
      <pageMargins left="0.39370078740157483" right="0.39370078740157483" top="0.39370078740157483" bottom="0.39370078740157483" header="0.51181102362204722" footer="0.51181102362204722"/>
      <pageSetup paperSize="9" orientation="portrait" r:id="rId1"/>
      <headerFooter alignWithMargins="0"/>
    </customSheetView>
  </customSheetViews>
  <mergeCells count="1">
    <mergeCell ref="D2:F2"/>
  </mergeCells>
  <hyperlinks>
    <hyperlink ref="D2:F2" location="'Aloita tästä'!A1" display="PALAA TÄSTÄ KANSISIVULLE"/>
  </hyperlinks>
  <pageMargins left="0.39370078740157483" right="0.70866141732283472" top="0.39370078740157483" bottom="0.78740157480314965" header="0.31496062992125984" footer="0.31496062992125984"/>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7172" r:id="rId5" name="Check Box 4">
              <controlPr defaultSize="0" autoFill="0" autoLine="0" autoPict="0">
                <anchor moveWithCells="1">
                  <from>
                    <xdr:col>0</xdr:col>
                    <xdr:colOff>0</xdr:colOff>
                    <xdr:row>142</xdr:row>
                    <xdr:rowOff>133350</xdr:rowOff>
                  </from>
                  <to>
                    <xdr:col>0</xdr:col>
                    <xdr:colOff>304800</xdr:colOff>
                    <xdr:row>144</xdr:row>
                    <xdr:rowOff>28575</xdr:rowOff>
                  </to>
                </anchor>
              </controlPr>
            </control>
          </mc:Choice>
        </mc:AlternateContent>
        <mc:AlternateContent xmlns:mc="http://schemas.openxmlformats.org/markup-compatibility/2006">
          <mc:Choice Requires="x14">
            <control shapeId="7173" r:id="rId6" name="Check Box 5">
              <controlPr defaultSize="0" autoFill="0" autoLine="0" autoPict="0">
                <anchor moveWithCells="1">
                  <from>
                    <xdr:col>0</xdr:col>
                    <xdr:colOff>0</xdr:colOff>
                    <xdr:row>143</xdr:row>
                    <xdr:rowOff>133350</xdr:rowOff>
                  </from>
                  <to>
                    <xdr:col>0</xdr:col>
                    <xdr:colOff>304800</xdr:colOff>
                    <xdr:row>145</xdr:row>
                    <xdr:rowOff>28575</xdr:rowOff>
                  </to>
                </anchor>
              </controlPr>
            </control>
          </mc:Choice>
        </mc:AlternateContent>
        <mc:AlternateContent xmlns:mc="http://schemas.openxmlformats.org/markup-compatibility/2006">
          <mc:Choice Requires="x14">
            <control shapeId="7174" r:id="rId7" name="Check Box 6">
              <controlPr defaultSize="0" autoFill="0" autoLine="0" autoPict="0">
                <anchor moveWithCells="1">
                  <from>
                    <xdr:col>0</xdr:col>
                    <xdr:colOff>0</xdr:colOff>
                    <xdr:row>147</xdr:row>
                    <xdr:rowOff>133350</xdr:rowOff>
                  </from>
                  <to>
                    <xdr:col>0</xdr:col>
                    <xdr:colOff>323850</xdr:colOff>
                    <xdr:row>149</xdr:row>
                    <xdr:rowOff>28575</xdr:rowOff>
                  </to>
                </anchor>
              </controlPr>
            </control>
          </mc:Choice>
        </mc:AlternateContent>
        <mc:AlternateContent xmlns:mc="http://schemas.openxmlformats.org/markup-compatibility/2006">
          <mc:Choice Requires="x14">
            <control shapeId="7175" r:id="rId8" name="Check Box 7">
              <controlPr defaultSize="0" autoFill="0" autoLine="0" autoPict="0">
                <anchor moveWithCells="1">
                  <from>
                    <xdr:col>0</xdr:col>
                    <xdr:colOff>0</xdr:colOff>
                    <xdr:row>145</xdr:row>
                    <xdr:rowOff>133350</xdr:rowOff>
                  </from>
                  <to>
                    <xdr:col>0</xdr:col>
                    <xdr:colOff>304800</xdr:colOff>
                    <xdr:row>147</xdr:row>
                    <xdr:rowOff>28575</xdr:rowOff>
                  </to>
                </anchor>
              </controlPr>
            </control>
          </mc:Choice>
        </mc:AlternateContent>
        <mc:AlternateContent xmlns:mc="http://schemas.openxmlformats.org/markup-compatibility/2006">
          <mc:Choice Requires="x14">
            <control shapeId="7176" r:id="rId9" name="Check Box 8">
              <controlPr defaultSize="0" autoFill="0" autoLine="0" autoPict="0">
                <anchor moveWithCells="1">
                  <from>
                    <xdr:col>0</xdr:col>
                    <xdr:colOff>0</xdr:colOff>
                    <xdr:row>148</xdr:row>
                    <xdr:rowOff>133350</xdr:rowOff>
                  </from>
                  <to>
                    <xdr:col>0</xdr:col>
                    <xdr:colOff>323850</xdr:colOff>
                    <xdr:row>150</xdr:row>
                    <xdr:rowOff>28575</xdr:rowOff>
                  </to>
                </anchor>
              </controlPr>
            </control>
          </mc:Choice>
        </mc:AlternateContent>
        <mc:AlternateContent xmlns:mc="http://schemas.openxmlformats.org/markup-compatibility/2006">
          <mc:Choice Requires="x14">
            <control shapeId="7177" r:id="rId10" name="Check Box 9">
              <controlPr defaultSize="0" autoFill="0" autoLine="0" autoPict="0">
                <anchor moveWithCells="1">
                  <from>
                    <xdr:col>0</xdr:col>
                    <xdr:colOff>0</xdr:colOff>
                    <xdr:row>152</xdr:row>
                    <xdr:rowOff>133350</xdr:rowOff>
                  </from>
                  <to>
                    <xdr:col>0</xdr:col>
                    <xdr:colOff>323850</xdr:colOff>
                    <xdr:row>154</xdr:row>
                    <xdr:rowOff>28575</xdr:rowOff>
                  </to>
                </anchor>
              </controlPr>
            </control>
          </mc:Choice>
        </mc:AlternateContent>
        <mc:AlternateContent xmlns:mc="http://schemas.openxmlformats.org/markup-compatibility/2006">
          <mc:Choice Requires="x14">
            <control shapeId="7178" r:id="rId11" name="Check Box 10">
              <controlPr defaultSize="0" autoFill="0" autoLine="0" autoPict="0">
                <anchor moveWithCells="1">
                  <from>
                    <xdr:col>0</xdr:col>
                    <xdr:colOff>0</xdr:colOff>
                    <xdr:row>151</xdr:row>
                    <xdr:rowOff>133350</xdr:rowOff>
                  </from>
                  <to>
                    <xdr:col>0</xdr:col>
                    <xdr:colOff>323850</xdr:colOff>
                    <xdr:row>153</xdr:row>
                    <xdr:rowOff>28575</xdr:rowOff>
                  </to>
                </anchor>
              </controlPr>
            </control>
          </mc:Choice>
        </mc:AlternateContent>
        <mc:AlternateContent xmlns:mc="http://schemas.openxmlformats.org/markup-compatibility/2006">
          <mc:Choice Requires="x14">
            <control shapeId="7179" r:id="rId12" name="Check Box 11">
              <controlPr defaultSize="0" autoFill="0" autoLine="0" autoPict="0">
                <anchor moveWithCells="1">
                  <from>
                    <xdr:col>0</xdr:col>
                    <xdr:colOff>0</xdr:colOff>
                    <xdr:row>144</xdr:row>
                    <xdr:rowOff>123825</xdr:rowOff>
                  </from>
                  <to>
                    <xdr:col>0</xdr:col>
                    <xdr:colOff>323850</xdr:colOff>
                    <xdr:row>146</xdr:row>
                    <xdr:rowOff>19050</xdr:rowOff>
                  </to>
                </anchor>
              </controlPr>
            </control>
          </mc:Choice>
        </mc:AlternateContent>
        <mc:AlternateContent xmlns:mc="http://schemas.openxmlformats.org/markup-compatibility/2006">
          <mc:Choice Requires="x14">
            <control shapeId="7180" r:id="rId13" name="Check Box 12">
              <controlPr defaultSize="0" autoFill="0" autoLine="0" autoPict="0">
                <anchor moveWithCells="1">
                  <from>
                    <xdr:col>0</xdr:col>
                    <xdr:colOff>0</xdr:colOff>
                    <xdr:row>150</xdr:row>
                    <xdr:rowOff>133350</xdr:rowOff>
                  </from>
                  <to>
                    <xdr:col>0</xdr:col>
                    <xdr:colOff>323850</xdr:colOff>
                    <xdr:row>152</xdr:row>
                    <xdr:rowOff>28575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3:I30"/>
  <sheetViews>
    <sheetView showGridLines="0" workbookViewId="0">
      <selection activeCell="A27" sqref="A27:C30"/>
    </sheetView>
  </sheetViews>
  <sheetFormatPr defaultRowHeight="12.75" x14ac:dyDescent="0.2"/>
  <cols>
    <col min="1" max="1" width="61" customWidth="1"/>
    <col min="2" max="2" width="9.42578125" customWidth="1"/>
    <col min="3" max="3" width="11.42578125" bestFit="1" customWidth="1"/>
  </cols>
  <sheetData>
    <row r="3" spans="1:9" x14ac:dyDescent="0.2">
      <c r="G3" s="341" t="s">
        <v>223</v>
      </c>
      <c r="H3" s="342"/>
      <c r="I3" s="343"/>
    </row>
    <row r="6" spans="1:9" x14ac:dyDescent="0.2">
      <c r="A6" s="139" t="s">
        <v>147</v>
      </c>
      <c r="B6" s="140"/>
      <c r="C6" s="139"/>
    </row>
    <row r="7" spans="1:9" x14ac:dyDescent="0.2">
      <c r="A7" s="140"/>
      <c r="B7" s="140"/>
      <c r="C7" s="140"/>
    </row>
    <row r="8" spans="1:9" x14ac:dyDescent="0.2">
      <c r="A8" s="208" t="s">
        <v>148</v>
      </c>
      <c r="B8" s="209"/>
      <c r="C8" s="210"/>
    </row>
    <row r="9" spans="1:9" x14ac:dyDescent="0.2">
      <c r="A9" s="140"/>
      <c r="B9" s="140"/>
      <c r="C9" s="140"/>
    </row>
    <row r="10" spans="1:9" x14ac:dyDescent="0.2">
      <c r="A10" s="211" t="s">
        <v>144</v>
      </c>
      <c r="B10" s="212"/>
      <c r="C10" s="213"/>
    </row>
    <row r="11" spans="1:9" ht="60.75" customHeight="1" x14ac:dyDescent="0.2">
      <c r="A11" s="470">
        <f>N_HankkeenNimi</f>
        <v>0</v>
      </c>
      <c r="B11" s="470"/>
      <c r="C11" s="470"/>
    </row>
    <row r="12" spans="1:9" x14ac:dyDescent="0.2">
      <c r="A12" s="140"/>
      <c r="B12" s="140"/>
      <c r="C12" s="140"/>
    </row>
    <row r="13" spans="1:9" ht="12.75" customHeight="1" x14ac:dyDescent="0.2">
      <c r="A13" s="140"/>
      <c r="C13" s="214" t="s">
        <v>149</v>
      </c>
    </row>
    <row r="14" spans="1:9" ht="12.75" customHeight="1" x14ac:dyDescent="0.2">
      <c r="A14" s="211" t="s">
        <v>150</v>
      </c>
      <c r="B14" s="213"/>
      <c r="C14" s="141" t="s">
        <v>8</v>
      </c>
    </row>
    <row r="15" spans="1:9" ht="12.75" customHeight="1" x14ac:dyDescent="0.2">
      <c r="A15" s="142"/>
      <c r="C15" s="142"/>
    </row>
    <row r="16" spans="1:9" ht="12.75" customHeight="1" x14ac:dyDescent="0.2">
      <c r="A16" s="143"/>
      <c r="C16" s="214" t="s">
        <v>149</v>
      </c>
    </row>
    <row r="17" spans="1:7" ht="12.75" customHeight="1" x14ac:dyDescent="0.2">
      <c r="A17" s="211" t="s">
        <v>151</v>
      </c>
      <c r="B17" s="213"/>
      <c r="C17" s="144">
        <v>0</v>
      </c>
      <c r="G17" s="175"/>
    </row>
    <row r="18" spans="1:7" ht="12.75" customHeight="1" x14ac:dyDescent="0.2">
      <c r="A18" s="140"/>
      <c r="C18" s="140"/>
      <c r="G18" s="24"/>
    </row>
    <row r="19" spans="1:7" x14ac:dyDescent="0.2">
      <c r="A19" s="140"/>
      <c r="C19" s="140"/>
    </row>
    <row r="20" spans="1:7" ht="12.75" customHeight="1" x14ac:dyDescent="0.2">
      <c r="A20" s="140"/>
      <c r="C20" s="214" t="s">
        <v>149</v>
      </c>
    </row>
    <row r="21" spans="1:7" x14ac:dyDescent="0.2">
      <c r="A21" s="211" t="s">
        <v>152</v>
      </c>
      <c r="B21" s="213"/>
      <c r="C21" s="246">
        <v>0.75</v>
      </c>
    </row>
    <row r="22" spans="1:7" x14ac:dyDescent="0.2">
      <c r="A22" s="140"/>
      <c r="B22" s="140"/>
      <c r="C22" s="140"/>
    </row>
    <row r="23" spans="1:7" x14ac:dyDescent="0.2">
      <c r="A23" s="140"/>
      <c r="B23" s="140"/>
      <c r="C23" s="140"/>
    </row>
    <row r="24" spans="1:7" x14ac:dyDescent="0.2">
      <c r="A24" s="140"/>
      <c r="B24" s="140"/>
      <c r="C24" s="140"/>
    </row>
    <row r="25" spans="1:7" x14ac:dyDescent="0.2">
      <c r="A25" s="140"/>
      <c r="B25" s="140"/>
      <c r="C25" s="140"/>
    </row>
    <row r="26" spans="1:7" x14ac:dyDescent="0.2">
      <c r="A26" s="211" t="s">
        <v>146</v>
      </c>
      <c r="B26" s="212"/>
      <c r="C26" s="213"/>
    </row>
    <row r="27" spans="1:7" x14ac:dyDescent="0.2">
      <c r="A27" s="471"/>
      <c r="B27" s="472"/>
      <c r="C27" s="473"/>
    </row>
    <row r="28" spans="1:7" x14ac:dyDescent="0.2">
      <c r="A28" s="474"/>
      <c r="B28" s="475"/>
      <c r="C28" s="476"/>
    </row>
    <row r="29" spans="1:7" x14ac:dyDescent="0.2">
      <c r="A29" s="474"/>
      <c r="B29" s="475"/>
      <c r="C29" s="476"/>
    </row>
    <row r="30" spans="1:7" x14ac:dyDescent="0.2">
      <c r="A30" s="477"/>
      <c r="B30" s="478"/>
      <c r="C30" s="479"/>
    </row>
  </sheetData>
  <sheetProtection password="EE35" sheet="1" objects="1" scenarios="1" selectLockedCells="1"/>
  <mergeCells count="3">
    <mergeCell ref="A11:C11"/>
    <mergeCell ref="A27:C30"/>
    <mergeCell ref="G3:I3"/>
  </mergeCells>
  <dataValidations count="4">
    <dataValidation allowBlank="1" showInputMessage="1" showErrorMessage="1" promptTitle="OHJE" prompt="Hankkeen nimen täytyy olla sama kuin hakulomakkeella." sqref="B10:C10"/>
    <dataValidation type="list" showInputMessage="1" showErrorMessage="1" promptTitle="OHJE" prompt="Arvonlisävero on tukikelpoinen kustannus, jos hakija ei saa siitä palautusta, ja se jää hakijalle lopulliseksi kustannukseksi. Hanketoteuttajan on toimitettava tätä hanketta koskeva verottajan ALV-ohjaus ensimmäisen maksatushakemuksen yhteydessä." sqref="C14">
      <formula1>"Kyllä, Ei"</formula1>
    </dataValidation>
    <dataValidation type="list" allowBlank="1" showInputMessage="1" showErrorMessage="1" promptTitle="OHJE" prompt="Prosenttimääräisenä korvattavien kustannusten osuus lasketaan prosenttiosuutena hankkeen henkilöstökustannuksista." sqref="C17">
      <formula1>"0%,15%,17%"</formula1>
    </dataValidation>
    <dataValidation type="decimal" allowBlank="1" showInputMessage="1" showErrorMessage="1" promptTitle="OHJE" prompt="Pääsääntöinen rahoitusprosentti on 75 %." sqref="C21">
      <formula1>0</formula1>
      <formula2>1</formula2>
    </dataValidation>
  </dataValidations>
  <hyperlinks>
    <hyperlink ref="G3:I3" location="'Aloita tästä'!A1" display="PALAA TÄSTÄ KANSISIVULLE"/>
  </hyperlinks>
  <pageMargins left="0.39370078740157483" right="0.70866141732283472" top="0.39370078740157483" bottom="0.78740157480314965"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3:S51"/>
  <sheetViews>
    <sheetView showGridLines="0" workbookViewId="0">
      <selection activeCell="A14" sqref="A14"/>
    </sheetView>
  </sheetViews>
  <sheetFormatPr defaultColWidth="9.140625" defaultRowHeight="12.75" x14ac:dyDescent="0.2"/>
  <cols>
    <col min="1" max="1" width="19.85546875" style="175" customWidth="1"/>
    <col min="2" max="2" width="15.85546875" style="175" customWidth="1"/>
    <col min="3" max="3" width="16.140625" style="175" bestFit="1" customWidth="1"/>
    <col min="4" max="4" width="28" style="175" customWidth="1"/>
    <col min="5" max="5" width="40.5703125" style="175" customWidth="1"/>
    <col min="6" max="6" width="26.85546875" style="175" customWidth="1"/>
    <col min="7" max="7" width="24.85546875" style="175" customWidth="1"/>
    <col min="8" max="8" width="9.85546875" style="175" customWidth="1"/>
    <col min="9" max="9" width="10.140625" style="175" customWidth="1"/>
    <col min="10" max="10" width="11" style="175" customWidth="1"/>
    <col min="11" max="11" width="10.5703125" style="175" bestFit="1" customWidth="1"/>
    <col min="12" max="12" width="15.5703125" style="175" customWidth="1"/>
    <col min="13" max="17" width="9.140625" style="175"/>
    <col min="18" max="18" width="0" style="175" hidden="1" customWidth="1"/>
    <col min="19" max="16384" width="9.140625" style="175"/>
  </cols>
  <sheetData>
    <row r="3" spans="1:19" x14ac:dyDescent="0.2">
      <c r="M3" s="485" t="s">
        <v>223</v>
      </c>
      <c r="N3" s="486"/>
      <c r="O3" s="487"/>
    </row>
    <row r="5" spans="1:19" x14ac:dyDescent="0.2">
      <c r="A5" s="318" t="s">
        <v>144</v>
      </c>
      <c r="B5" s="319"/>
      <c r="C5" s="319"/>
      <c r="D5" s="319"/>
      <c r="E5" s="319"/>
      <c r="F5" s="319"/>
      <c r="G5" s="319"/>
      <c r="H5" s="320"/>
    </row>
    <row r="6" spans="1:19" ht="60.75" customHeight="1" x14ac:dyDescent="0.2">
      <c r="A6" s="351">
        <f>N_HankkeenNimi</f>
        <v>0</v>
      </c>
      <c r="B6" s="352"/>
      <c r="C6" s="352"/>
      <c r="D6" s="352"/>
      <c r="E6" s="352"/>
      <c r="F6" s="352"/>
      <c r="G6" s="352"/>
      <c r="H6" s="353"/>
    </row>
    <row r="7" spans="1:19" ht="12.75" customHeight="1" x14ac:dyDescent="0.2">
      <c r="A7" s="331"/>
      <c r="B7" s="331"/>
      <c r="C7" s="331"/>
      <c r="D7" s="331"/>
      <c r="E7" s="331"/>
      <c r="F7" s="331"/>
      <c r="G7" s="331"/>
      <c r="H7" s="331"/>
    </row>
    <row r="8" spans="1:19" ht="15.75" customHeight="1" x14ac:dyDescent="0.2">
      <c r="A8" s="483" t="s">
        <v>440</v>
      </c>
      <c r="B8" s="484"/>
      <c r="C8" s="484"/>
      <c r="D8" s="484"/>
      <c r="E8" s="484"/>
      <c r="F8" s="484"/>
      <c r="G8" s="484"/>
      <c r="H8" s="321">
        <f>H10+H25+H45</f>
        <v>0</v>
      </c>
    </row>
    <row r="10" spans="1:19" ht="15" x14ac:dyDescent="0.2">
      <c r="A10" s="483" t="s">
        <v>428</v>
      </c>
      <c r="B10" s="484"/>
      <c r="C10" s="484"/>
      <c r="D10" s="484"/>
      <c r="E10" s="484"/>
      <c r="F10" s="484"/>
      <c r="G10" s="484"/>
      <c r="H10" s="321">
        <f>H23</f>
        <v>0</v>
      </c>
      <c r="Q10" s="145"/>
      <c r="R10" s="322"/>
    </row>
    <row r="12" spans="1:19" ht="15" x14ac:dyDescent="0.2">
      <c r="A12" s="323" t="s">
        <v>153</v>
      </c>
      <c r="B12" s="323" t="s">
        <v>154</v>
      </c>
      <c r="C12" s="323" t="s">
        <v>155</v>
      </c>
      <c r="D12" s="323" t="s">
        <v>156</v>
      </c>
      <c r="E12" s="323" t="s">
        <v>157</v>
      </c>
      <c r="F12" s="323" t="s">
        <v>158</v>
      </c>
      <c r="G12" s="323" t="s">
        <v>159</v>
      </c>
      <c r="H12" s="324" t="s">
        <v>160</v>
      </c>
      <c r="R12" s="145"/>
      <c r="S12" s="322"/>
    </row>
    <row r="13" spans="1:19" x14ac:dyDescent="0.2">
      <c r="A13" s="146" t="s">
        <v>161</v>
      </c>
      <c r="B13" s="146"/>
      <c r="C13" s="147"/>
      <c r="D13" s="147"/>
      <c r="E13" s="148"/>
      <c r="F13" s="149">
        <v>0</v>
      </c>
      <c r="G13" s="149">
        <v>0</v>
      </c>
      <c r="H13" s="325">
        <f>(D13*E13)+(D13*E13*F13)+(D13*E13*G13)+(D13*E13*G13*F13)</f>
        <v>0</v>
      </c>
      <c r="J13" s="326" t="s">
        <v>222</v>
      </c>
      <c r="R13" s="145"/>
      <c r="S13" s="322"/>
    </row>
    <row r="14" spans="1:19" x14ac:dyDescent="0.2">
      <c r="A14" s="146" t="s">
        <v>162</v>
      </c>
      <c r="B14" s="146"/>
      <c r="C14" s="147"/>
      <c r="D14" s="147"/>
      <c r="E14" s="148"/>
      <c r="F14" s="149"/>
      <c r="G14" s="149"/>
      <c r="H14" s="325">
        <f t="shared" ref="H14:H22" si="0">(D14*E14)+(D14*E14*F14)+(D14*E14*G14)+(D14*E14*G14*F14)</f>
        <v>0</v>
      </c>
      <c r="R14" s="145"/>
      <c r="S14" s="322"/>
    </row>
    <row r="15" spans="1:19" x14ac:dyDescent="0.2">
      <c r="A15" s="146" t="s">
        <v>163</v>
      </c>
      <c r="B15" s="146"/>
      <c r="C15" s="147"/>
      <c r="D15" s="147"/>
      <c r="E15" s="148"/>
      <c r="F15" s="149"/>
      <c r="G15" s="149"/>
      <c r="H15" s="325">
        <f t="shared" si="0"/>
        <v>0</v>
      </c>
      <c r="R15" s="145"/>
      <c r="S15" s="322"/>
    </row>
    <row r="16" spans="1:19" x14ac:dyDescent="0.2">
      <c r="A16" s="146" t="s">
        <v>164</v>
      </c>
      <c r="B16" s="146"/>
      <c r="C16" s="147"/>
      <c r="D16" s="147"/>
      <c r="E16" s="148"/>
      <c r="F16" s="149"/>
      <c r="G16" s="149"/>
      <c r="H16" s="325">
        <f t="shared" si="0"/>
        <v>0</v>
      </c>
      <c r="R16" s="145"/>
      <c r="S16" s="322"/>
    </row>
    <row r="17" spans="1:18" x14ac:dyDescent="0.2">
      <c r="A17" s="146" t="s">
        <v>165</v>
      </c>
      <c r="B17" s="146"/>
      <c r="C17" s="147"/>
      <c r="D17" s="147"/>
      <c r="E17" s="148"/>
      <c r="F17" s="149"/>
      <c r="G17" s="149"/>
      <c r="H17" s="325">
        <f t="shared" si="0"/>
        <v>0</v>
      </c>
    </row>
    <row r="18" spans="1:18" x14ac:dyDescent="0.2">
      <c r="A18" s="146" t="s">
        <v>166</v>
      </c>
      <c r="B18" s="146"/>
      <c r="C18" s="147"/>
      <c r="D18" s="147"/>
      <c r="E18" s="148"/>
      <c r="F18" s="149"/>
      <c r="G18" s="149"/>
      <c r="H18" s="325">
        <f t="shared" si="0"/>
        <v>0</v>
      </c>
    </row>
    <row r="19" spans="1:18" x14ac:dyDescent="0.2">
      <c r="A19" s="146" t="s">
        <v>167</v>
      </c>
      <c r="B19" s="146"/>
      <c r="C19" s="147"/>
      <c r="D19" s="147"/>
      <c r="E19" s="148"/>
      <c r="F19" s="149"/>
      <c r="G19" s="149"/>
      <c r="H19" s="325">
        <f t="shared" si="0"/>
        <v>0</v>
      </c>
    </row>
    <row r="20" spans="1:18" x14ac:dyDescent="0.2">
      <c r="A20" s="146" t="s">
        <v>168</v>
      </c>
      <c r="B20" s="146"/>
      <c r="C20" s="147"/>
      <c r="D20" s="147"/>
      <c r="E20" s="148"/>
      <c r="F20" s="149"/>
      <c r="G20" s="149"/>
      <c r="H20" s="325">
        <f t="shared" si="0"/>
        <v>0</v>
      </c>
    </row>
    <row r="21" spans="1:18" x14ac:dyDescent="0.2">
      <c r="A21" s="146" t="s">
        <v>169</v>
      </c>
      <c r="B21" s="146"/>
      <c r="C21" s="147"/>
      <c r="D21" s="147"/>
      <c r="E21" s="148"/>
      <c r="F21" s="149"/>
      <c r="G21" s="149"/>
      <c r="H21" s="325">
        <f t="shared" si="0"/>
        <v>0</v>
      </c>
    </row>
    <row r="22" spans="1:18" x14ac:dyDescent="0.2">
      <c r="A22" s="146" t="s">
        <v>170</v>
      </c>
      <c r="B22" s="146"/>
      <c r="C22" s="147"/>
      <c r="D22" s="147"/>
      <c r="E22" s="148"/>
      <c r="F22" s="149"/>
      <c r="G22" s="149"/>
      <c r="H22" s="325">
        <f t="shared" si="0"/>
        <v>0</v>
      </c>
    </row>
    <row r="23" spans="1:18" x14ac:dyDescent="0.2">
      <c r="G23" s="327" t="s">
        <v>171</v>
      </c>
      <c r="H23" s="328">
        <f>SUM(H13:H22)</f>
        <v>0</v>
      </c>
    </row>
    <row r="24" spans="1:18" ht="10.5" customHeight="1" x14ac:dyDescent="0.2"/>
    <row r="25" spans="1:18" ht="15" x14ac:dyDescent="0.2">
      <c r="A25" s="483" t="s">
        <v>429</v>
      </c>
      <c r="B25" s="484"/>
      <c r="C25" s="484"/>
      <c r="D25" s="484"/>
      <c r="E25" s="484"/>
      <c r="F25" s="484"/>
      <c r="G25" s="484"/>
      <c r="H25" s="321">
        <f>L38+H60</f>
        <v>0</v>
      </c>
      <c r="R25" s="175" t="s">
        <v>7</v>
      </c>
    </row>
    <row r="26" spans="1:18" x14ac:dyDescent="0.2">
      <c r="R26" s="175" t="s">
        <v>8</v>
      </c>
    </row>
    <row r="27" spans="1:18" ht="69" customHeight="1" x14ac:dyDescent="0.2">
      <c r="A27" s="329" t="s">
        <v>153</v>
      </c>
      <c r="B27" s="329" t="s">
        <v>154</v>
      </c>
      <c r="C27" s="329" t="s">
        <v>430</v>
      </c>
      <c r="D27" s="329" t="s">
        <v>431</v>
      </c>
      <c r="E27" s="329" t="s">
        <v>434</v>
      </c>
      <c r="F27" s="329" t="s">
        <v>432</v>
      </c>
      <c r="G27" s="329" t="s">
        <v>433</v>
      </c>
      <c r="H27" s="330" t="s">
        <v>435</v>
      </c>
      <c r="I27" s="330" t="s">
        <v>436</v>
      </c>
      <c r="J27" s="330" t="s">
        <v>437</v>
      </c>
      <c r="K27" s="330" t="s">
        <v>438</v>
      </c>
      <c r="L27" s="329" t="s">
        <v>439</v>
      </c>
    </row>
    <row r="28" spans="1:18" x14ac:dyDescent="0.2">
      <c r="A28" s="146" t="s">
        <v>161</v>
      </c>
      <c r="B28" s="332"/>
      <c r="C28" s="148"/>
      <c r="D28" s="148"/>
      <c r="E28" s="148"/>
      <c r="F28" s="332"/>
      <c r="G28" s="164"/>
      <c r="H28" s="164"/>
      <c r="I28" s="164"/>
      <c r="J28" s="164"/>
      <c r="K28" s="325">
        <f>G28/1720</f>
        <v>0</v>
      </c>
      <c r="L28" s="325">
        <f>C28*K28</f>
        <v>0</v>
      </c>
    </row>
    <row r="29" spans="1:18" x14ac:dyDescent="0.2">
      <c r="A29" s="146" t="s">
        <v>162</v>
      </c>
      <c r="B29" s="332"/>
      <c r="C29" s="148"/>
      <c r="D29" s="148"/>
      <c r="E29" s="148"/>
      <c r="F29" s="332"/>
      <c r="G29" s="164"/>
      <c r="H29" s="164"/>
      <c r="I29" s="164"/>
      <c r="J29" s="164"/>
      <c r="K29" s="325">
        <f t="shared" ref="K29:K37" si="1">G29/1720</f>
        <v>0</v>
      </c>
      <c r="L29" s="325">
        <f t="shared" ref="L29:L37" si="2">C29*K29</f>
        <v>0</v>
      </c>
    </row>
    <row r="30" spans="1:18" x14ac:dyDescent="0.2">
      <c r="A30" s="146" t="s">
        <v>163</v>
      </c>
      <c r="B30" s="332"/>
      <c r="C30" s="148"/>
      <c r="D30" s="148"/>
      <c r="E30" s="148"/>
      <c r="F30" s="332"/>
      <c r="G30" s="164"/>
      <c r="H30" s="164"/>
      <c r="I30" s="164"/>
      <c r="J30" s="164"/>
      <c r="K30" s="325">
        <f t="shared" si="1"/>
        <v>0</v>
      </c>
      <c r="L30" s="325">
        <f t="shared" si="2"/>
        <v>0</v>
      </c>
    </row>
    <row r="31" spans="1:18" x14ac:dyDescent="0.2">
      <c r="A31" s="146" t="s">
        <v>164</v>
      </c>
      <c r="B31" s="332"/>
      <c r="C31" s="148"/>
      <c r="D31" s="148"/>
      <c r="E31" s="148"/>
      <c r="F31" s="332"/>
      <c r="G31" s="164"/>
      <c r="H31" s="164"/>
      <c r="I31" s="164"/>
      <c r="J31" s="164"/>
      <c r="K31" s="325">
        <f t="shared" si="1"/>
        <v>0</v>
      </c>
      <c r="L31" s="325">
        <f t="shared" si="2"/>
        <v>0</v>
      </c>
    </row>
    <row r="32" spans="1:18" x14ac:dyDescent="0.2">
      <c r="A32" s="146" t="s">
        <v>165</v>
      </c>
      <c r="B32" s="332"/>
      <c r="C32" s="148"/>
      <c r="D32" s="148"/>
      <c r="E32" s="148"/>
      <c r="F32" s="332"/>
      <c r="G32" s="164"/>
      <c r="H32" s="164"/>
      <c r="I32" s="164"/>
      <c r="J32" s="164"/>
      <c r="K32" s="325">
        <f t="shared" si="1"/>
        <v>0</v>
      </c>
      <c r="L32" s="325">
        <f t="shared" si="2"/>
        <v>0</v>
      </c>
    </row>
    <row r="33" spans="1:12" x14ac:dyDescent="0.2">
      <c r="A33" s="146" t="s">
        <v>166</v>
      </c>
      <c r="B33" s="332"/>
      <c r="C33" s="148"/>
      <c r="D33" s="148"/>
      <c r="E33" s="148"/>
      <c r="F33" s="332"/>
      <c r="G33" s="164"/>
      <c r="H33" s="164"/>
      <c r="I33" s="164"/>
      <c r="J33" s="164"/>
      <c r="K33" s="325">
        <f t="shared" si="1"/>
        <v>0</v>
      </c>
      <c r="L33" s="325">
        <f t="shared" si="2"/>
        <v>0</v>
      </c>
    </row>
    <row r="34" spans="1:12" x14ac:dyDescent="0.2">
      <c r="A34" s="146" t="s">
        <v>167</v>
      </c>
      <c r="B34" s="332"/>
      <c r="C34" s="148"/>
      <c r="D34" s="148"/>
      <c r="E34" s="148"/>
      <c r="F34" s="332"/>
      <c r="G34" s="164"/>
      <c r="H34" s="164"/>
      <c r="I34" s="164"/>
      <c r="J34" s="164"/>
      <c r="K34" s="325">
        <f t="shared" si="1"/>
        <v>0</v>
      </c>
      <c r="L34" s="325">
        <f t="shared" si="2"/>
        <v>0</v>
      </c>
    </row>
    <row r="35" spans="1:12" x14ac:dyDescent="0.2">
      <c r="A35" s="146" t="s">
        <v>168</v>
      </c>
      <c r="B35" s="332"/>
      <c r="C35" s="148"/>
      <c r="D35" s="148"/>
      <c r="E35" s="148"/>
      <c r="F35" s="332"/>
      <c r="G35" s="164"/>
      <c r="H35" s="164"/>
      <c r="I35" s="164"/>
      <c r="J35" s="164"/>
      <c r="K35" s="325">
        <f t="shared" si="1"/>
        <v>0</v>
      </c>
      <c r="L35" s="325">
        <f t="shared" si="2"/>
        <v>0</v>
      </c>
    </row>
    <row r="36" spans="1:12" x14ac:dyDescent="0.2">
      <c r="A36" s="146" t="s">
        <v>169</v>
      </c>
      <c r="B36" s="332"/>
      <c r="C36" s="148"/>
      <c r="D36" s="148"/>
      <c r="E36" s="148"/>
      <c r="F36" s="332"/>
      <c r="G36" s="164"/>
      <c r="H36" s="164"/>
      <c r="I36" s="164"/>
      <c r="J36" s="164"/>
      <c r="K36" s="325">
        <f t="shared" si="1"/>
        <v>0</v>
      </c>
      <c r="L36" s="325">
        <f t="shared" si="2"/>
        <v>0</v>
      </c>
    </row>
    <row r="37" spans="1:12" x14ac:dyDescent="0.2">
      <c r="A37" s="146" t="s">
        <v>170</v>
      </c>
      <c r="B37" s="332"/>
      <c r="C37" s="148"/>
      <c r="D37" s="148"/>
      <c r="E37" s="148"/>
      <c r="F37" s="332"/>
      <c r="G37" s="164"/>
      <c r="H37" s="164"/>
      <c r="I37" s="164"/>
      <c r="J37" s="164"/>
      <c r="K37" s="325">
        <f t="shared" si="1"/>
        <v>0</v>
      </c>
      <c r="L37" s="325">
        <f t="shared" si="2"/>
        <v>0</v>
      </c>
    </row>
    <row r="38" spans="1:12" x14ac:dyDescent="0.2">
      <c r="K38" s="327" t="s">
        <v>171</v>
      </c>
      <c r="L38" s="328">
        <f>SUM(L28:L37)</f>
        <v>0</v>
      </c>
    </row>
    <row r="40" spans="1:12" ht="15" x14ac:dyDescent="0.2">
      <c r="A40" s="488" t="s">
        <v>172</v>
      </c>
      <c r="B40" s="489"/>
      <c r="C40" s="489"/>
      <c r="D40" s="489"/>
      <c r="E40" s="489"/>
      <c r="F40" s="489"/>
      <c r="G40" s="490"/>
      <c r="H40" s="324" t="s">
        <v>160</v>
      </c>
    </row>
    <row r="41" spans="1:12" x14ac:dyDescent="0.2">
      <c r="A41" s="480"/>
      <c r="B41" s="481"/>
      <c r="C41" s="481"/>
      <c r="D41" s="481"/>
      <c r="E41" s="481"/>
      <c r="F41" s="481"/>
      <c r="G41" s="482"/>
      <c r="H41" s="150">
        <v>0</v>
      </c>
    </row>
    <row r="42" spans="1:12" x14ac:dyDescent="0.2">
      <c r="A42" s="480"/>
      <c r="B42" s="481"/>
      <c r="C42" s="481"/>
      <c r="D42" s="481"/>
      <c r="E42" s="481"/>
      <c r="F42" s="481"/>
      <c r="G42" s="482"/>
      <c r="H42" s="150">
        <v>0</v>
      </c>
    </row>
    <row r="43" spans="1:12" x14ac:dyDescent="0.2">
      <c r="A43" s="480"/>
      <c r="B43" s="481"/>
      <c r="C43" s="481"/>
      <c r="D43" s="481"/>
      <c r="E43" s="481"/>
      <c r="F43" s="481"/>
      <c r="G43" s="482"/>
      <c r="H43" s="150">
        <v>0</v>
      </c>
    </row>
    <row r="44" spans="1:12" x14ac:dyDescent="0.2">
      <c r="A44" s="480"/>
      <c r="B44" s="481"/>
      <c r="C44" s="481"/>
      <c r="D44" s="481"/>
      <c r="E44" s="481"/>
      <c r="F44" s="481"/>
      <c r="G44" s="482"/>
      <c r="H44" s="150">
        <v>0</v>
      </c>
    </row>
    <row r="45" spans="1:12" x14ac:dyDescent="0.2">
      <c r="G45" s="327" t="s">
        <v>171</v>
      </c>
      <c r="H45" s="328">
        <f>SUM(H41:H44)</f>
        <v>0</v>
      </c>
    </row>
    <row r="47" spans="1:12" x14ac:dyDescent="0.2">
      <c r="A47" s="318" t="s">
        <v>146</v>
      </c>
      <c r="B47" s="319"/>
      <c r="C47" s="319"/>
      <c r="D47" s="319"/>
      <c r="E47" s="319"/>
      <c r="F47" s="319"/>
      <c r="G47" s="319"/>
      <c r="H47" s="320"/>
    </row>
    <row r="48" spans="1:12" x14ac:dyDescent="0.2">
      <c r="A48" s="312"/>
      <c r="B48" s="310"/>
      <c r="C48" s="310"/>
      <c r="D48" s="310"/>
      <c r="E48" s="310"/>
      <c r="F48" s="310"/>
      <c r="G48" s="310"/>
      <c r="H48" s="311"/>
    </row>
    <row r="49" spans="1:8" x14ac:dyDescent="0.2">
      <c r="A49" s="127"/>
      <c r="B49" s="313"/>
      <c r="C49" s="313"/>
      <c r="D49" s="313"/>
      <c r="E49" s="313"/>
      <c r="F49" s="313"/>
      <c r="G49" s="313"/>
      <c r="H49" s="314"/>
    </row>
    <row r="50" spans="1:8" x14ac:dyDescent="0.2">
      <c r="A50" s="312"/>
      <c r="B50" s="313"/>
      <c r="C50" s="313"/>
      <c r="D50" s="313"/>
      <c r="E50" s="313"/>
      <c r="F50" s="313"/>
      <c r="G50" s="313"/>
      <c r="H50" s="314"/>
    </row>
    <row r="51" spans="1:8" x14ac:dyDescent="0.2">
      <c r="A51" s="315"/>
      <c r="B51" s="316"/>
      <c r="C51" s="316"/>
      <c r="D51" s="316"/>
      <c r="E51" s="316"/>
      <c r="F51" s="316"/>
      <c r="G51" s="316"/>
      <c r="H51" s="317"/>
    </row>
  </sheetData>
  <sheetProtection algorithmName="SHA-512" hashValue="9pK1zn3yiGQFbHyav14lufrqu/U8rh6A5UQwmmhsPeOyOPGhAE3ORDQZaW+xpLitM7fKVzgSkJJ0blbVyPq55w==" saltValue="Fl4FMM9e/+98Ot0fYU3jyg==" spinCount="100000" sheet="1" selectLockedCells="1"/>
  <mergeCells count="10">
    <mergeCell ref="A43:G43"/>
    <mergeCell ref="A44:G44"/>
    <mergeCell ref="A25:G25"/>
    <mergeCell ref="A6:H6"/>
    <mergeCell ref="M3:O3"/>
    <mergeCell ref="A10:G10"/>
    <mergeCell ref="A40:G40"/>
    <mergeCell ref="A41:G41"/>
    <mergeCell ref="A42:G42"/>
    <mergeCell ref="A8:G8"/>
  </mergeCells>
  <dataValidations xWindow="715" yWindow="424" count="18">
    <dataValidation errorStyle="warning" allowBlank="1" showInputMessage="1" showErrorMessage="1" errorTitle="fadsfasd" error="fadfdsaffadsfdsa" sqref="D14:D22"/>
    <dataValidation type="list" allowBlank="1" showInputMessage="1" showErrorMessage="1" sqref="C14:C22">
      <formula1>"Kuukausipalkka, Tuntipalkka,"</formula1>
    </dataValidation>
    <dataValidation allowBlank="1" showInputMessage="1" showErrorMessage="1" promptTitle="OHJE" prompt="Määritä lomarahaprosentti yhden prosenttiyksikön tarkkuudella. " sqref="G13"/>
    <dataValidation errorStyle="warning" allowBlank="1" showInputMessage="1" showErrorMessage="1" errorTitle="fadsfasd" error="fadfdsaffadsfdsa" promptTitle="OHJE" prompt="Määritä valinnan mukaisesti hankkeelle tehtävien kuukausien tai tuntien lukumäärä numeroina." sqref="D13"/>
    <dataValidation allowBlank="1" showInputMessage="1" showErrorMessage="1" promptTitle="OHJE" prompt="Hankkeen tukikelpoisia muita henkilöstökuluja ovat esimerkiksi ulkomaanedustuksen lakisääteiset korvaukset. " sqref="A40:G40"/>
    <dataValidation allowBlank="1" showErrorMessage="1" promptTitle="OHJE" prompt="Kirjatkaa tähän lomaraha kahden desimaalin tarkkuudella." sqref="H13:H22 G28:L37"/>
    <dataValidation type="list" allowBlank="1" showInputMessage="1" showErrorMessage="1" promptTitle="OHJE" prompt="Määritä tehtävän palkka joko tunti- tai kuukausipalkkaperusteisena. Hankkeessa osa-aikaisesti työskentelevien henkilöiden osalta kustannukset budjetoidaan aina tuntipalkan perusteella. " sqref="C13">
      <formula1>"Kuukausipalkka, Tuntipalkka,"</formula1>
    </dataValidation>
    <dataValidation allowBlank="1" showInputMessage="1" showErrorMessage="1" promptTitle="OHJE" prompt="Henkilöstökustannukset budjetoidaan tehtävittäin, ei henkilöittäin." sqref="A13"/>
    <dataValidation allowBlank="1" showInputMessage="1" showErrorMessage="1" promptTitle="OHJE" prompt="Kirjaa tähän muut lakisääteiset henkilöstökustannukset." sqref="A41:G41"/>
    <dataValidation allowBlank="1" showInputMessage="1" showErrorMessage="1" promptTitle="OHJE" prompt="Kuvaa tehtävänkuvauksessa tehtävät mahdollisimman tarkkaan. Tehtävänkuvauksen avulla arvioidaan tehtävän ja kustannusten tarpeellisuutta." sqref="B13"/>
    <dataValidation allowBlank="1" showInputMessage="1" showErrorMessage="1" promptTitle="OHJE" prompt="Määritä sivukuluprosentti yhden prosenttiyksikön tarkkuudella._x000a_" sqref="F13"/>
    <dataValidation allowBlank="1" showInputMessage="1" showErrorMessage="1" promptTitle="OHJE" prompt="Määritä valinnan mukaisesti tehtävänimikkeen tuntipalkka/ kuukausipalkka euromääräisenä." sqref="E13 C28:C37"/>
    <dataValidation allowBlank="1" showInputMessage="1" showErrorMessage="1" promptTitle="OHJE" prompt="Hankkeen nimen täytyy olla sama kuin hakulomakkeella." sqref="B5:C5"/>
    <dataValidation allowBlank="1" showInputMessage="1" showErrorMessage="1" promptTitle="OHJE" prompt="Henkilöstökustannuksiin voidaan hyväksyä vain hankkeen toteuttamiseksi tarpeellisista työtehtävistä aiheutuvat kustannukset. Kuvaa tehtävät mahdollisimman tarkkaan. Tehtäväkuvauksen avulla arvioidaan tehtävän ja kustannusten tarpeellisuutta." sqref="B28:B37"/>
    <dataValidation type="list" allowBlank="1" showInputMessage="1" showErrorMessage="1" promptTitle="OHJE" prompt="Mikäli haettavaa tehtävää selkeästi vastaa yksi tehtävä, voit valita &quot;Kyllä&quot;." sqref="D28:D37">
      <formula1>$R$25:$R$26</formula1>
    </dataValidation>
    <dataValidation allowBlank="1" showInputMessage="1" showErrorMessage="1" promptTitle="OHJE" prompt="Perustele, miten ilmoitetut kokonaispalkkaksutannukset vastaavat haettavaa tehtävää. " sqref="F28:F37"/>
    <dataValidation allowBlank="1" showInputMessage="1" showErrorMessage="1" promptTitle="OHJE" prompt="Määritä tehtävän nimike. " sqref="A28:A37"/>
    <dataValidation type="list" allowBlank="1" showInputMessage="1" showErrorMessage="1" promptTitle="OHJE" prompt="Mikäli tehtävän kokonaispalkkakustannukset on laskettu useamman tehtävän kokonaispalkkakustannusten keskiarvon perusteella, valitse &quot;Kyllä&quot;. " sqref="E28:E37">
      <formula1>$R$25:$R$26</formula1>
    </dataValidation>
  </dataValidations>
  <hyperlinks>
    <hyperlink ref="M3:O3" location="'Aloita tästä'!A1" display="PALAA TÄSTÄ KANSISIVULLE"/>
  </hyperlinks>
  <pageMargins left="0.39370078740157483" right="0.70866141732283472" top="0.39370078740157483" bottom="0.78740157480314965" header="0.31496062992125984" footer="0.31496062992125984"/>
  <pageSetup paperSize="9" scale="4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26</vt:i4>
      </vt:variant>
      <vt:variant>
        <vt:lpstr>Nimetyt alueet</vt:lpstr>
      </vt:variant>
      <vt:variant>
        <vt:i4>95</vt:i4>
      </vt:variant>
    </vt:vector>
  </HeadingPairs>
  <TitlesOfParts>
    <vt:vector size="121" baseType="lpstr">
      <vt:lpstr>Aloita tästä</vt:lpstr>
      <vt:lpstr>Hakija</vt:lpstr>
      <vt:lpstr>Hankesuunnitelma</vt:lpstr>
      <vt:lpstr>Indikaattorit</vt:lpstr>
      <vt:lpstr>Aikataulu</vt:lpstr>
      <vt:lpstr>Hankinnat</vt:lpstr>
      <vt:lpstr>Liitteet</vt:lpstr>
      <vt:lpstr>Budj perustiedot</vt:lpstr>
      <vt:lpstr>Henkilöstökulut</vt:lpstr>
      <vt:lpstr>Tavoite 1 Toiminto 1</vt:lpstr>
      <vt:lpstr>Tavoite 1 Toiminto 2</vt:lpstr>
      <vt:lpstr>Tavoite 1 Toiminto 3</vt:lpstr>
      <vt:lpstr>Tavoite 2 Toiminto 1</vt:lpstr>
      <vt:lpstr>Tavoite 2 Toiminto 2</vt:lpstr>
      <vt:lpstr>Tavoite 2 Toiminto 3</vt:lpstr>
      <vt:lpstr>Tavoite 3 Toiminto 1</vt:lpstr>
      <vt:lpstr>Tavoite 3 Toiminto 2</vt:lpstr>
      <vt:lpstr>Tavoite 3 Toiminto 3</vt:lpstr>
      <vt:lpstr>Tavoite 4 Toiminto 1</vt:lpstr>
      <vt:lpstr>Tavoite 4 Toiminto 2</vt:lpstr>
      <vt:lpstr>Tavoite 4 Toiminto 3</vt:lpstr>
      <vt:lpstr>Muut kustannukset</vt:lpstr>
      <vt:lpstr>Rahoitus</vt:lpstr>
      <vt:lpstr>Yhteenveto</vt:lpstr>
      <vt:lpstr>Ennakot</vt:lpstr>
      <vt:lpstr>Allekirjoitus</vt:lpstr>
      <vt:lpstr>N_EUrahoitusosuus</vt:lpstr>
      <vt:lpstr>N_HakijanNimi</vt:lpstr>
      <vt:lpstr>N_HakijanNimiEN</vt:lpstr>
      <vt:lpstr>N_HankkeenNimi</vt:lpstr>
      <vt:lpstr>N_HankkeenNimiEN</vt:lpstr>
      <vt:lpstr>N_JärjestönRekisteröintinumero</vt:lpstr>
      <vt:lpstr>N_JärjestönRekisteröintipäivä</vt:lpstr>
      <vt:lpstr>N_KansallinenTavoiteNumeroJaNimi</vt:lpstr>
      <vt:lpstr>N_Katuosoite</vt:lpstr>
      <vt:lpstr>N_Postinumero</vt:lpstr>
      <vt:lpstr>N_Postitoimipaikka</vt:lpstr>
      <vt:lpstr>N_ProsenttimääräinenKustannusmalli</vt:lpstr>
      <vt:lpstr>N_SisältääköArvonlisäveroa</vt:lpstr>
      <vt:lpstr>N_Sähköposti</vt:lpstr>
      <vt:lpstr>N_Tavoite1</vt:lpstr>
      <vt:lpstr>N_Tavoite1Toiminto1</vt:lpstr>
      <vt:lpstr>N_Tavoite1Toiminto1Kuvaus</vt:lpstr>
      <vt:lpstr>N_Tavoite1Toiminto1Tulostavoite</vt:lpstr>
      <vt:lpstr>N_Tavoite1Toiminto2</vt:lpstr>
      <vt:lpstr>N_Tavoite1Toiminto2Kuvaus</vt:lpstr>
      <vt:lpstr>N_Tavoite1Toiminto2Tulostavoite</vt:lpstr>
      <vt:lpstr>N_Tavoite1Toiminto3</vt:lpstr>
      <vt:lpstr>N_Tavoite1Toiminto3Kuvaus</vt:lpstr>
      <vt:lpstr>N_Tavoite1Toiminto3Tulostavoite</vt:lpstr>
      <vt:lpstr>N_Tavoite2</vt:lpstr>
      <vt:lpstr>N_Tavoite2Toiminto1</vt:lpstr>
      <vt:lpstr>N_Tavoite2Toiminto1Kuvaus</vt:lpstr>
      <vt:lpstr>N_Tavoite2Toiminto1Tulostavoite</vt:lpstr>
      <vt:lpstr>N_Tavoite2Toiminto2</vt:lpstr>
      <vt:lpstr>N_Tavoite2Toiminto2Kuvaus</vt:lpstr>
      <vt:lpstr>N_Tavoite2Toiminto2Tulostavoite</vt:lpstr>
      <vt:lpstr>N_Tavoite2Toiminto3</vt:lpstr>
      <vt:lpstr>N_Tavoite2Toiminto3Kuvaus</vt:lpstr>
      <vt:lpstr>N_Tavoite2Toiminto3Tulostavoite</vt:lpstr>
      <vt:lpstr>N_Tavoite3</vt:lpstr>
      <vt:lpstr>N_Tavoite3Toiminto1</vt:lpstr>
      <vt:lpstr>N_Tavoite3Toiminto1Kuvaus</vt:lpstr>
      <vt:lpstr>N_Tavoite3Toiminto1Tulostavoite</vt:lpstr>
      <vt:lpstr>N_Tavoite3Toiminto2</vt:lpstr>
      <vt:lpstr>N_Tavoite3Toiminto2Kuvaus</vt:lpstr>
      <vt:lpstr>N_Tavoite3Toiminto2Tulostavoite</vt:lpstr>
      <vt:lpstr>N_Tavoite3Toiminto3</vt:lpstr>
      <vt:lpstr>N_Tavoite3Toiminto3Kuvaus</vt:lpstr>
      <vt:lpstr>N_Tavoite3Toiminto3Tulostavoite</vt:lpstr>
      <vt:lpstr>N_Tavoite4</vt:lpstr>
      <vt:lpstr>N_Tavoite4Toiminto1</vt:lpstr>
      <vt:lpstr>N_Tavoite4Toiminto1Kuvaus</vt:lpstr>
      <vt:lpstr>N_Tavoite4Toiminto1Tulostavoite</vt:lpstr>
      <vt:lpstr>N_Tavoite4Toiminto2</vt:lpstr>
      <vt:lpstr>N_Tavoite4Toiminto2Kuvaus</vt:lpstr>
      <vt:lpstr>N_Tavoite4Toiminto2Tulostavoite</vt:lpstr>
      <vt:lpstr>N_Tavoite4Toiminto3</vt:lpstr>
      <vt:lpstr>N_Tavoite4Toiminto3Kuvaus</vt:lpstr>
      <vt:lpstr>N_Tavoite4Toiminto3Tulostavoite</vt:lpstr>
      <vt:lpstr>N_Tiedotussuunnitelma</vt:lpstr>
      <vt:lpstr>N_Ytunnus</vt:lpstr>
      <vt:lpstr>Aikataulu!Tulostusalue</vt:lpstr>
      <vt:lpstr>Allekirjoitus!Tulostusalue</vt:lpstr>
      <vt:lpstr>'Aloita tästä'!Tulostusalue</vt:lpstr>
      <vt:lpstr>'Budj perustiedot'!Tulostusalue</vt:lpstr>
      <vt:lpstr>Ennakot!Tulostusalue</vt:lpstr>
      <vt:lpstr>Hakija!Tulostusalue</vt:lpstr>
      <vt:lpstr>Hankesuunnitelma!Tulostusalue</vt:lpstr>
      <vt:lpstr>Hankinnat!Tulostusalue</vt:lpstr>
      <vt:lpstr>Henkilöstökulut!Tulostusalue</vt:lpstr>
      <vt:lpstr>Indikaattorit!Tulostusalue</vt:lpstr>
      <vt:lpstr>Liitteet!Tulostusalue</vt:lpstr>
      <vt:lpstr>'Muut kustannukset'!Tulostusalue</vt:lpstr>
      <vt:lpstr>Rahoitus!Tulostusalue</vt:lpstr>
      <vt:lpstr>'Tavoite 1 Toiminto 1'!Tulostusalue</vt:lpstr>
      <vt:lpstr>'Tavoite 1 Toiminto 2'!Tulostusalue</vt:lpstr>
      <vt:lpstr>'Tavoite 1 Toiminto 3'!Tulostusalue</vt:lpstr>
      <vt:lpstr>'Tavoite 2 Toiminto 1'!Tulostusalue</vt:lpstr>
      <vt:lpstr>'Tavoite 2 Toiminto 2'!Tulostusalue</vt:lpstr>
      <vt:lpstr>'Tavoite 2 Toiminto 3'!Tulostusalue</vt:lpstr>
      <vt:lpstr>'Tavoite 3 Toiminto 1'!Tulostusalue</vt:lpstr>
      <vt:lpstr>'Tavoite 3 Toiminto 2'!Tulostusalue</vt:lpstr>
      <vt:lpstr>'Tavoite 3 Toiminto 3'!Tulostusalue</vt:lpstr>
      <vt:lpstr>'Tavoite 4 Toiminto 1'!Tulostusalue</vt:lpstr>
      <vt:lpstr>'Tavoite 4 Toiminto 2'!Tulostusalue</vt:lpstr>
      <vt:lpstr>'Tavoite 4 Toiminto 3'!Tulostusalue</vt:lpstr>
      <vt:lpstr>Yhteenveto!Tulostusalue</vt:lpstr>
      <vt:lpstr>'Muut kustannukset'!Tulostusotsikot</vt:lpstr>
      <vt:lpstr>'Tavoite 1 Toiminto 1'!Tulostusotsikot</vt:lpstr>
      <vt:lpstr>'Tavoite 1 Toiminto 2'!Tulostusotsikot</vt:lpstr>
      <vt:lpstr>'Tavoite 1 Toiminto 3'!Tulostusotsikot</vt:lpstr>
      <vt:lpstr>'Tavoite 2 Toiminto 1'!Tulostusotsikot</vt:lpstr>
      <vt:lpstr>'Tavoite 2 Toiminto 2'!Tulostusotsikot</vt:lpstr>
      <vt:lpstr>'Tavoite 2 Toiminto 3'!Tulostusotsikot</vt:lpstr>
      <vt:lpstr>'Tavoite 3 Toiminto 1'!Tulostusotsikot</vt:lpstr>
      <vt:lpstr>'Tavoite 3 Toiminto 2'!Tulostusotsikot</vt:lpstr>
      <vt:lpstr>'Tavoite 3 Toiminto 3'!Tulostusotsikot</vt:lpstr>
      <vt:lpstr>'Tavoite 4 Toiminto 1'!Tulostusotsikot</vt:lpstr>
      <vt:lpstr>'Tavoite 4 Toiminto 2'!Tulostusotsikot</vt:lpstr>
      <vt:lpstr>'Tavoite 4 Toiminto 3'!Tulostusotsikot</vt:lpstr>
    </vt:vector>
  </TitlesOfParts>
  <Company>Josek Oy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Sisäisen turvallisuuden rahaston virallinen hakemuslomake 2021 A</dc:title>
  <dc:creator>jarmok</dc:creator>
  <cp:lastModifiedBy>Rantamaa Aleksi SM</cp:lastModifiedBy>
  <cp:lastPrinted>2021-01-28T10:49:55Z</cp:lastPrinted>
  <dcterms:created xsi:type="dcterms:W3CDTF">2005-12-19T10:09:56Z</dcterms:created>
  <dcterms:modified xsi:type="dcterms:W3CDTF">2021-01-28T10:50:32Z</dcterms:modified>
</cp:coreProperties>
</file>